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9 місяців 2017р." sheetId="1" r:id="rId1"/>
  </sheets>
  <definedNames>
    <definedName name="_xlnm.Print_Area" localSheetId="0">'9 місяців 2017р.'!$A$1:$AE$53</definedName>
  </definedNames>
  <calcPr fullCalcOnLoad="1"/>
</workbook>
</file>

<file path=xl/sharedStrings.xml><?xml version="1.0" encoding="utf-8"?>
<sst xmlns="http://schemas.openxmlformats.org/spreadsheetml/2006/main" count="129" uniqueCount="98">
  <si>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</si>
  <si>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</si>
  <si>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</si>
  <si>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</si>
  <si>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</si>
  <si>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</si>
  <si>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</si>
  <si>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</si>
  <si>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ВСЬОГО</t>
  </si>
  <si>
    <t>тис.грн.</t>
  </si>
  <si>
    <t>Додаток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</si>
  <si>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</si>
  <si>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</si>
  <si>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</si>
  <si>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</si>
  <si>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</si>
  <si>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будівельні матеріали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</si>
  <si>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</si>
  <si>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</si>
  <si>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</si>
  <si>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</si>
  <si>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</si>
  <si>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</si>
  <si>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</si>
  <si>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канцелярське приладдя, папір</t>
  </si>
  <si>
    <t>меблі</t>
  </si>
  <si>
    <t>інші (крупні суми розшифрувати)</t>
  </si>
  <si>
    <t>обладнання</t>
  </si>
  <si>
    <t>газопостачання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</si>
  <si>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</si>
  <si>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</si>
  <si>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</si>
  <si>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</si>
  <si>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</si>
  <si>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</si>
  <si>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</si>
  <si>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</si>
  <si>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</si>
  <si>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</si>
  <si>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4.2</t>
  </si>
  <si>
    <t>4.3</t>
  </si>
  <si>
    <t>4.4</t>
  </si>
  <si>
    <t>5</t>
  </si>
  <si>
    <t>6</t>
  </si>
  <si>
    <t>7</t>
  </si>
  <si>
    <t>підпис</t>
  </si>
  <si>
    <t>6.1</t>
  </si>
  <si>
    <t>6.2</t>
  </si>
  <si>
    <t xml:space="preserve"> розпорядник бюджетних коштів</t>
  </si>
  <si>
    <t>Предмети, матеріали, обладнання-всього</t>
  </si>
  <si>
    <t>Медикаменти та перев'язувальні матеріали-всього</t>
  </si>
  <si>
    <t>наркотичні засоби</t>
  </si>
  <si>
    <t>кисень</t>
  </si>
  <si>
    <t xml:space="preserve">медикаменти </t>
  </si>
  <si>
    <t>інші</t>
  </si>
  <si>
    <t>Продукти харчування</t>
  </si>
  <si>
    <t>6.3</t>
  </si>
  <si>
    <t>з них (розшифрувати)</t>
  </si>
  <si>
    <t>ремонт та обслуговування медичного обладнання</t>
  </si>
  <si>
    <t>ремонт та обслуговування автотранспорту</t>
  </si>
  <si>
    <t>обслуговування ліфтів</t>
  </si>
  <si>
    <t>6.4</t>
  </si>
  <si>
    <t>ремонт та обслуговування комп'ютерної техніки</t>
  </si>
  <si>
    <t>6.5</t>
  </si>
  <si>
    <t>6.6</t>
  </si>
  <si>
    <t xml:space="preserve"> ремонт приміщень</t>
  </si>
  <si>
    <t>оплата послуг зв'язку, вивіз ТПВ</t>
  </si>
  <si>
    <t>6.7</t>
  </si>
  <si>
    <t>Видатки на відрядження</t>
  </si>
  <si>
    <t>8</t>
  </si>
  <si>
    <t>8.1</t>
  </si>
  <si>
    <t>8.2</t>
  </si>
  <si>
    <t>8.3</t>
  </si>
  <si>
    <t>8.4</t>
  </si>
  <si>
    <t>9</t>
  </si>
  <si>
    <t>Окремі заходи по реалізації державних(регіональних) програм, не віднесені до заходів розвитку</t>
  </si>
  <si>
    <t>10</t>
  </si>
  <si>
    <t>10.1</t>
  </si>
  <si>
    <t>10.2</t>
  </si>
  <si>
    <t xml:space="preserve">Соціальне забезпечення </t>
  </si>
  <si>
    <t>виплата пенсій і допомоги</t>
  </si>
  <si>
    <t>інші виплати населенню</t>
  </si>
  <si>
    <t>11</t>
  </si>
  <si>
    <t>Інші поточні видатки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</si>
  <si>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</si>
  <si>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</si>
  <si>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</si>
  <si>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</si>
  <si>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</si>
  <si>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</si>
  <si>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</si>
  <si>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</si>
  <si>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</si>
  <si>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КЗ "Павлоградська стоматологічна поліклініка"ДОР"</t>
  </si>
  <si>
    <t>Старішко М.В.</t>
  </si>
  <si>
    <t>В.о.головного лікаря</t>
  </si>
  <si>
    <t>9 місяців  2017 рік</t>
  </si>
  <si>
    <r>
      <t xml:space="preserve">Звіт про використання бюджетних коштів за 2017 рік ( І квартал, півріччя, </t>
    </r>
    <r>
      <rPr>
        <b/>
        <u val="single"/>
        <sz val="16"/>
        <rFont val="Times New Roman"/>
        <family val="1"/>
      </rPr>
      <t>9 місяців</t>
    </r>
    <r>
      <rPr>
        <b/>
        <sz val="16"/>
        <rFont val="Times New Roman"/>
        <family val="1"/>
      </rPr>
      <t>, рік)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</si>
</sst>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%"/>
    <numFmt numFmtId="190" formatCode="0.00000"/>
    <numFmt numFmtId="191" formatCode="0.000"/>
    <numFmt numFmtId="192" formatCode="0.0000"/>
    <numFmt numFmtId="193" formatCode="#,##0.0"/>
    <numFmt numFmtId="194" formatCode="#,##0.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190" fontId="4" fillId="0" borderId="0" xfId="0" applyNumberFormat="1" applyFont="1" applyAlignment="1">
      <alignment/>
    </xf>
    <xf numFmtId="0" fontId="7" fillId="0" borderId="0" xfId="0" applyFont="1" applyAlignment="1">
      <alignment/>
    </xf>
    <xf numFmtId="191" fontId="3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/>
    </xf>
    <xf numFmtId="188" fontId="9" fillId="0" borderId="0" xfId="0" applyNumberFormat="1" applyFont="1" applyAlignment="1">
      <alignment/>
    </xf>
    <xf numFmtId="191" fontId="0" fillId="0" borderId="0" xfId="0" applyNumberFormat="1" applyAlignment="1">
      <alignment/>
    </xf>
    <xf numFmtId="189" fontId="3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center"/>
    </xf>
    <xf numFmtId="188" fontId="3" fillId="0" borderId="20" xfId="0" applyNumberFormat="1" applyFont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/>
    </xf>
    <xf numFmtId="188" fontId="3" fillId="33" borderId="12" xfId="0" applyNumberFormat="1" applyFont="1" applyFill="1" applyBorder="1" applyAlignment="1">
      <alignment horizontal="center"/>
    </xf>
    <xf numFmtId="188" fontId="3" fillId="33" borderId="2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188" fontId="3" fillId="0" borderId="22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88" fontId="3" fillId="33" borderId="15" xfId="0" applyNumberFormat="1" applyFont="1" applyFill="1" applyBorder="1" applyAlignment="1">
      <alignment horizontal="center"/>
    </xf>
    <xf numFmtId="188" fontId="3" fillId="34" borderId="23" xfId="0" applyNumberFormat="1" applyFont="1" applyFill="1" applyBorder="1" applyAlignment="1">
      <alignment horizontal="center"/>
    </xf>
    <xf numFmtId="188" fontId="3" fillId="0" borderId="24" xfId="0" applyNumberFormat="1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34" borderId="27" xfId="0" applyFont="1" applyFill="1" applyBorder="1" applyAlignment="1">
      <alignment horizontal="justify" vertical="center"/>
    </xf>
    <xf numFmtId="191" fontId="3" fillId="33" borderId="1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18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88" fontId="3" fillId="34" borderId="28" xfId="0" applyNumberFormat="1" applyFont="1" applyFill="1" applyBorder="1" applyAlignment="1">
      <alignment horizontal="center"/>
    </xf>
    <xf numFmtId="189" fontId="3" fillId="34" borderId="29" xfId="0" applyNumberFormat="1" applyFont="1" applyFill="1" applyBorder="1" applyAlignment="1">
      <alignment horizontal="center"/>
    </xf>
    <xf numFmtId="191" fontId="3" fillId="33" borderId="25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3"/>
  <sheetViews>
    <sheetView tabSelected="1" zoomScale="75" zoomScaleNormal="75" zoomScaleSheetLayoutView="75" zoomScalePageLayoutView="0" workbookViewId="0" topLeftCell="A1">
      <selection activeCell="E9" sqref="E9"/>
    </sheetView>
  </sheetViews>
  <sheetFormatPr defaultColWidth="9.00390625" defaultRowHeight="12.75"/>
  <cols>
    <col min="1" max="1" width="8.875" style="0" customWidth="1"/>
    <col min="2" max="2" width="48.375" style="0" customWidth="1"/>
    <col min="3" max="3" width="14.00390625" style="0" customWidth="1"/>
    <col min="4" max="4" width="15.00390625" style="0" customWidth="1"/>
    <col min="5" max="5" width="16.125" style="0" customWidth="1"/>
    <col min="6" max="6" width="13.875" style="0" customWidth="1"/>
    <col min="7" max="7" width="12.75390625" style="0" customWidth="1"/>
    <col min="8" max="8" width="14.125" style="0" customWidth="1"/>
    <col min="9" max="9" width="13.125" style="0" customWidth="1"/>
    <col min="10" max="10" width="12.75390625" style="0" customWidth="1"/>
    <col min="11" max="11" width="13.75390625" style="0" customWidth="1"/>
    <col min="12" max="12" width="12.875" style="0" customWidth="1"/>
    <col min="13" max="13" width="12.75390625" style="29" customWidth="1"/>
    <col min="14" max="14" width="14.00390625" style="0" customWidth="1"/>
    <col min="15" max="15" width="13.25390625" style="0" customWidth="1"/>
    <col min="16" max="16" width="13.25390625" style="0" bestFit="1" customWidth="1"/>
    <col min="17" max="17" width="13.00390625" style="0" bestFit="1" customWidth="1"/>
    <col min="18" max="18" width="14.625" style="0" customWidth="1"/>
    <col min="19" max="19" width="15.375" style="0" customWidth="1"/>
    <col min="20" max="20" width="13.75390625" style="0" customWidth="1"/>
    <col min="21" max="23" width="13.00390625" style="0" customWidth="1"/>
    <col min="24" max="24" width="12.375" style="0" customWidth="1"/>
    <col min="25" max="25" width="11.75390625" style="0" customWidth="1"/>
    <col min="26" max="26" width="11.875" style="0" customWidth="1"/>
    <col min="27" max="27" width="12.375" style="0" customWidth="1"/>
    <col min="28" max="28" width="13.125" style="0" customWidth="1"/>
    <col min="29" max="29" width="12.125" style="0" customWidth="1"/>
    <col min="30" max="30" width="12.875" style="0" customWidth="1"/>
    <col min="31" max="31" width="12.00390625" style="0" customWidth="1"/>
    <col min="33" max="33" width="9.25390625" style="0" bestFit="1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P1" s="80" t="s">
        <v>10</v>
      </c>
      <c r="Q1" s="80"/>
    </row>
    <row r="2" spans="1:11" ht="20.25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.75">
      <c r="A3" s="82" t="s">
        <v>93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>
      <c r="A4" s="83" t="s">
        <v>48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5" t="s">
        <v>9</v>
      </c>
    </row>
    <row r="6" spans="1:29" ht="16.5" thickBot="1">
      <c r="A6" s="78" t="s">
        <v>0</v>
      </c>
      <c r="B6" s="73" t="s">
        <v>11</v>
      </c>
      <c r="C6" s="73" t="s">
        <v>96</v>
      </c>
      <c r="D6" s="73"/>
      <c r="E6" s="73"/>
      <c r="F6" s="76" t="s">
        <v>4</v>
      </c>
      <c r="G6" s="76"/>
      <c r="H6" s="76"/>
      <c r="I6" s="76"/>
      <c r="J6" s="76"/>
      <c r="K6" s="77"/>
      <c r="L6" s="76" t="s">
        <v>4</v>
      </c>
      <c r="M6" s="76"/>
      <c r="N6" s="76"/>
      <c r="O6" s="76"/>
      <c r="P6" s="76"/>
      <c r="Q6" s="77"/>
      <c r="R6" s="76" t="s">
        <v>4</v>
      </c>
      <c r="S6" s="76"/>
      <c r="T6" s="76"/>
      <c r="U6" s="76"/>
      <c r="V6" s="76"/>
      <c r="W6" s="77"/>
      <c r="X6" s="76" t="s">
        <v>4</v>
      </c>
      <c r="Y6" s="76"/>
      <c r="Z6" s="76"/>
      <c r="AA6" s="76"/>
      <c r="AB6" s="76"/>
      <c r="AC6" s="77"/>
    </row>
    <row r="7" spans="1:29" ht="15.75">
      <c r="A7" s="84"/>
      <c r="B7" s="74"/>
      <c r="C7" s="74"/>
      <c r="D7" s="74"/>
      <c r="E7" s="75"/>
      <c r="F7" s="78" t="s">
        <v>5</v>
      </c>
      <c r="G7" s="79"/>
      <c r="H7" s="78" t="s">
        <v>6</v>
      </c>
      <c r="I7" s="79"/>
      <c r="J7" s="78" t="s">
        <v>7</v>
      </c>
      <c r="K7" s="79"/>
      <c r="L7" s="78" t="s">
        <v>84</v>
      </c>
      <c r="M7" s="79"/>
      <c r="N7" s="78" t="s">
        <v>85</v>
      </c>
      <c r="O7" s="79"/>
      <c r="P7" s="78" t="s">
        <v>86</v>
      </c>
      <c r="Q7" s="79"/>
      <c r="R7" s="78" t="s">
        <v>87</v>
      </c>
      <c r="S7" s="79"/>
      <c r="T7" s="78" t="s">
        <v>88</v>
      </c>
      <c r="U7" s="79"/>
      <c r="V7" s="78" t="s">
        <v>89</v>
      </c>
      <c r="W7" s="79"/>
      <c r="X7" s="78" t="s">
        <v>90</v>
      </c>
      <c r="Y7" s="79"/>
      <c r="Z7" s="78" t="s">
        <v>91</v>
      </c>
      <c r="AA7" s="79"/>
      <c r="AB7" s="78" t="s">
        <v>92</v>
      </c>
      <c r="AC7" s="79"/>
    </row>
    <row r="8" spans="1:29" ht="16.5" thickBot="1">
      <c r="A8" s="85"/>
      <c r="B8" s="86"/>
      <c r="C8" s="60" t="s">
        <v>1</v>
      </c>
      <c r="D8" s="60" t="s">
        <v>2</v>
      </c>
      <c r="E8" s="61" t="s">
        <v>3</v>
      </c>
      <c r="F8" s="17" t="s">
        <v>1</v>
      </c>
      <c r="G8" s="8" t="s">
        <v>2</v>
      </c>
      <c r="H8" s="17" t="s">
        <v>1</v>
      </c>
      <c r="I8" s="8" t="s">
        <v>2</v>
      </c>
      <c r="J8" s="17" t="s">
        <v>1</v>
      </c>
      <c r="K8" s="8" t="s">
        <v>2</v>
      </c>
      <c r="L8" s="17" t="s">
        <v>1</v>
      </c>
      <c r="M8" s="8" t="s">
        <v>2</v>
      </c>
      <c r="N8" s="17" t="s">
        <v>1</v>
      </c>
      <c r="O8" s="8" t="s">
        <v>2</v>
      </c>
      <c r="P8" s="17" t="s">
        <v>1</v>
      </c>
      <c r="Q8" s="8" t="s">
        <v>2</v>
      </c>
      <c r="R8" s="17" t="s">
        <v>1</v>
      </c>
      <c r="S8" s="8" t="s">
        <v>2</v>
      </c>
      <c r="T8" s="17" t="s">
        <v>1</v>
      </c>
      <c r="U8" s="8" t="s">
        <v>2</v>
      </c>
      <c r="V8" s="17" t="s">
        <v>1</v>
      </c>
      <c r="W8" s="8" t="s">
        <v>2</v>
      </c>
      <c r="X8" s="17" t="s">
        <v>1</v>
      </c>
      <c r="Y8" s="8" t="s">
        <v>2</v>
      </c>
      <c r="Z8" s="17" t="s">
        <v>1</v>
      </c>
      <c r="AA8" s="8" t="s">
        <v>2</v>
      </c>
      <c r="AB8" s="17" t="s">
        <v>1</v>
      </c>
      <c r="AC8" s="8" t="s">
        <v>2</v>
      </c>
    </row>
    <row r="9" spans="1:29" ht="18.75">
      <c r="A9" s="6">
        <v>1</v>
      </c>
      <c r="B9" s="2" t="s">
        <v>12</v>
      </c>
      <c r="C9" s="50">
        <f aca="true" t="shared" si="0" ref="C9:D11">F9+H9+J9+L9+N9+P9+R9+T9+V9+X9+Z9+AB9</f>
        <v>3320.7720000000004</v>
      </c>
      <c r="D9" s="50">
        <f t="shared" si="0"/>
        <v>3320.77108</v>
      </c>
      <c r="E9" s="51">
        <f>D9/C9</f>
        <v>0.9999997229559873</v>
      </c>
      <c r="F9" s="58">
        <v>359.14</v>
      </c>
      <c r="G9" s="40">
        <v>343.25834</v>
      </c>
      <c r="H9" s="39">
        <v>359.14</v>
      </c>
      <c r="I9" s="40">
        <v>367.69721</v>
      </c>
      <c r="J9" s="39">
        <v>355.039</v>
      </c>
      <c r="K9" s="40">
        <v>356.40451</v>
      </c>
      <c r="L9" s="39">
        <v>362.909</v>
      </c>
      <c r="M9" s="40">
        <v>368.17079</v>
      </c>
      <c r="N9" s="39">
        <v>362.909</v>
      </c>
      <c r="O9" s="40">
        <v>362.04997</v>
      </c>
      <c r="P9" s="39">
        <v>382.909</v>
      </c>
      <c r="Q9" s="40">
        <v>380.13187</v>
      </c>
      <c r="R9" s="39">
        <v>382.908</v>
      </c>
      <c r="S9" s="40">
        <v>387.23118</v>
      </c>
      <c r="T9" s="39">
        <v>382.909</v>
      </c>
      <c r="U9" s="40">
        <v>382.91135</v>
      </c>
      <c r="V9" s="39">
        <v>372.909</v>
      </c>
      <c r="W9" s="40">
        <v>372.91586</v>
      </c>
      <c r="X9" s="39">
        <v>0</v>
      </c>
      <c r="Y9" s="40">
        <v>0</v>
      </c>
      <c r="Z9" s="39">
        <v>0</v>
      </c>
      <c r="AA9" s="40">
        <v>0</v>
      </c>
      <c r="AB9" s="39">
        <v>0</v>
      </c>
      <c r="AC9" s="40">
        <v>0</v>
      </c>
    </row>
    <row r="10" spans="1:29" ht="18.75">
      <c r="A10" s="7">
        <v>2</v>
      </c>
      <c r="B10" s="2" t="s">
        <v>13</v>
      </c>
      <c r="C10" s="50">
        <f t="shared" si="0"/>
        <v>746.085</v>
      </c>
      <c r="D10" s="50">
        <f t="shared" si="0"/>
        <v>737.4651</v>
      </c>
      <c r="E10" s="51">
        <f>D10/C10</f>
        <v>0.9884464906813566</v>
      </c>
      <c r="F10" s="54">
        <v>79.011</v>
      </c>
      <c r="G10" s="42">
        <v>76.82055</v>
      </c>
      <c r="H10" s="41">
        <v>79.011</v>
      </c>
      <c r="I10" s="42">
        <v>81.20145</v>
      </c>
      <c r="J10" s="41">
        <v>83.211</v>
      </c>
      <c r="K10" s="42">
        <v>80.18473</v>
      </c>
      <c r="L10" s="41">
        <v>79.842</v>
      </c>
      <c r="M10" s="42">
        <v>82.48531</v>
      </c>
      <c r="N10" s="41">
        <v>79.842</v>
      </c>
      <c r="O10" s="42">
        <v>79.94581</v>
      </c>
      <c r="P10" s="41">
        <v>86.842</v>
      </c>
      <c r="Q10" s="42">
        <v>83.99734</v>
      </c>
      <c r="R10" s="41">
        <v>86.842</v>
      </c>
      <c r="S10" s="42">
        <v>84.64597</v>
      </c>
      <c r="T10" s="41">
        <v>79.842</v>
      </c>
      <c r="U10" s="42">
        <v>85.10367</v>
      </c>
      <c r="V10" s="41">
        <v>91.642</v>
      </c>
      <c r="W10" s="42">
        <v>83.08027</v>
      </c>
      <c r="X10" s="41">
        <v>0</v>
      </c>
      <c r="Y10" s="41">
        <v>0</v>
      </c>
      <c r="Z10" s="41">
        <v>0</v>
      </c>
      <c r="AA10" s="42">
        <v>0</v>
      </c>
      <c r="AB10" s="41">
        <v>0</v>
      </c>
      <c r="AC10" s="41">
        <v>0</v>
      </c>
    </row>
    <row r="11" spans="1:31" ht="22.5" customHeight="1">
      <c r="A11" s="18">
        <v>3</v>
      </c>
      <c r="B11" s="19" t="s">
        <v>49</v>
      </c>
      <c r="C11" s="43">
        <f t="shared" si="0"/>
        <v>26.149999999999995</v>
      </c>
      <c r="D11" s="63">
        <f t="shared" si="0"/>
        <v>24.246</v>
      </c>
      <c r="E11" s="37">
        <f aca="true" t="shared" si="1" ref="E11:E20">D11/C11</f>
        <v>0.9271892925430212</v>
      </c>
      <c r="F11" s="56">
        <f>F13+F14+F15+F16+F17+F18+F19+F20</f>
        <v>2.9</v>
      </c>
      <c r="G11" s="45">
        <f>G13+G14+G15+G16+G17+G18+G19+G20</f>
        <v>0</v>
      </c>
      <c r="H11" s="44">
        <f>H13+H14+H15+H16+H17+H18+H19+H20</f>
        <v>2.9</v>
      </c>
      <c r="I11" s="45">
        <f>I13+I14+I15+I16+I17+I18+I19+I20</f>
        <v>4.38</v>
      </c>
      <c r="J11" s="44">
        <f aca="true" t="shared" si="2" ref="J11:W11">J13+J14+J15+J16+J17+J18+J19+J20</f>
        <v>2.95</v>
      </c>
      <c r="K11" s="45">
        <f t="shared" si="2"/>
        <v>0</v>
      </c>
      <c r="L11" s="44">
        <f t="shared" si="2"/>
        <v>2.9</v>
      </c>
      <c r="M11" s="45">
        <f t="shared" si="2"/>
        <v>0</v>
      </c>
      <c r="N11" s="44">
        <f>N13+N14+N15+N16+N17+N18+N19+N20</f>
        <v>2.9</v>
      </c>
      <c r="O11" s="45">
        <f t="shared" si="2"/>
        <v>8.25</v>
      </c>
      <c r="P11" s="44">
        <f t="shared" si="2"/>
        <v>2.9</v>
      </c>
      <c r="Q11" s="45">
        <f t="shared" si="2"/>
        <v>0</v>
      </c>
      <c r="R11" s="44">
        <f t="shared" si="2"/>
        <v>2.9</v>
      </c>
      <c r="S11" s="45">
        <f t="shared" si="2"/>
        <v>0</v>
      </c>
      <c r="T11" s="44">
        <f t="shared" si="2"/>
        <v>2.9</v>
      </c>
      <c r="U11" s="45">
        <f>U13+U14+U15+U16+U17+U18+U19+U20</f>
        <v>9.168</v>
      </c>
      <c r="V11" s="44">
        <f t="shared" si="2"/>
        <v>2.9</v>
      </c>
      <c r="W11" s="45">
        <f t="shared" si="2"/>
        <v>2.448</v>
      </c>
      <c r="X11" s="44">
        <f aca="true" t="shared" si="3" ref="X11:AC11">X13+X14+X15+X16+X17+X18+X19+X20</f>
        <v>0</v>
      </c>
      <c r="Y11" s="45">
        <f t="shared" si="3"/>
        <v>0</v>
      </c>
      <c r="Z11" s="44">
        <f t="shared" si="3"/>
        <v>0</v>
      </c>
      <c r="AA11" s="45">
        <f t="shared" si="3"/>
        <v>0</v>
      </c>
      <c r="AB11" s="44">
        <f t="shared" si="3"/>
        <v>0</v>
      </c>
      <c r="AC11" s="45">
        <f t="shared" si="3"/>
        <v>0</v>
      </c>
      <c r="AE11" s="28"/>
    </row>
    <row r="12" spans="1:29" ht="18.75">
      <c r="A12" s="7"/>
      <c r="B12" s="2" t="s">
        <v>14</v>
      </c>
      <c r="C12" s="46"/>
      <c r="D12" s="46"/>
      <c r="E12" s="46"/>
      <c r="F12" s="47"/>
      <c r="G12" s="48"/>
      <c r="H12" s="49"/>
      <c r="I12" s="48"/>
      <c r="J12" s="49"/>
      <c r="K12" s="48"/>
      <c r="L12" s="49"/>
      <c r="M12" s="48"/>
      <c r="N12" s="49"/>
      <c r="O12" s="48"/>
      <c r="P12" s="49"/>
      <c r="Q12" s="48"/>
      <c r="R12" s="49"/>
      <c r="S12" s="48"/>
      <c r="T12" s="49"/>
      <c r="U12" s="48"/>
      <c r="V12" s="49"/>
      <c r="W12" s="48"/>
      <c r="X12" s="49"/>
      <c r="Y12" s="48"/>
      <c r="Z12" s="49"/>
      <c r="AA12" s="48"/>
      <c r="AB12" s="49"/>
      <c r="AC12" s="48"/>
    </row>
    <row r="13" spans="1:29" ht="18.75">
      <c r="A13" s="10" t="s">
        <v>29</v>
      </c>
      <c r="B13" s="2" t="s">
        <v>15</v>
      </c>
      <c r="C13" s="50">
        <f>F13+H13+J13+L13+N13+P13+R13+T13+V13+X13+Z13+AB13</f>
        <v>20.299999999999997</v>
      </c>
      <c r="D13" s="50">
        <f>G13+I13+K13+M13+O13+Q13+S13+U13+W13+Y13+AA13+AC13</f>
        <v>19.398</v>
      </c>
      <c r="E13" s="51">
        <f t="shared" si="1"/>
        <v>0.9555665024630543</v>
      </c>
      <c r="F13" s="52">
        <v>2.9</v>
      </c>
      <c r="G13" s="52">
        <v>0</v>
      </c>
      <c r="H13" s="53">
        <v>2.9</v>
      </c>
      <c r="I13" s="53">
        <v>4.38</v>
      </c>
      <c r="J13" s="53">
        <v>0</v>
      </c>
      <c r="K13" s="53">
        <v>0</v>
      </c>
      <c r="L13" s="53">
        <v>2.9</v>
      </c>
      <c r="M13" s="53">
        <v>0</v>
      </c>
      <c r="N13" s="53">
        <v>2.9</v>
      </c>
      <c r="O13" s="53">
        <v>5.85</v>
      </c>
      <c r="P13" s="53">
        <v>2.9</v>
      </c>
      <c r="Q13" s="53">
        <v>0</v>
      </c>
      <c r="R13" s="53">
        <v>2.9</v>
      </c>
      <c r="S13" s="53">
        <v>0</v>
      </c>
      <c r="T13" s="53">
        <v>2.9</v>
      </c>
      <c r="U13" s="53">
        <v>9.168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</row>
    <row r="14" spans="1:29" ht="18.75">
      <c r="A14" s="10" t="s">
        <v>30</v>
      </c>
      <c r="B14" s="2" t="s">
        <v>23</v>
      </c>
      <c r="C14" s="50">
        <f aca="true" t="shared" si="4" ref="C14:C20">F14+H14+J14+L14+N14+P14+R14+T14+V14+X14+Z14+AB14</f>
        <v>0</v>
      </c>
      <c r="D14" s="50">
        <f aca="true" t="shared" si="5" ref="D14:D20">G14+I14+K14+M14+O14+Q14+S14+U14+W14+Y14+AA14+AC14</f>
        <v>0</v>
      </c>
      <c r="E14" s="51" t="e">
        <f t="shared" si="1"/>
        <v>#DIV/0!</v>
      </c>
      <c r="F14" s="52">
        <v>0</v>
      </c>
      <c r="G14" s="52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</row>
    <row r="15" spans="1:29" ht="18.75">
      <c r="A15" s="10" t="s">
        <v>31</v>
      </c>
      <c r="B15" s="2" t="s">
        <v>16</v>
      </c>
      <c r="C15" s="50">
        <f t="shared" si="4"/>
        <v>0</v>
      </c>
      <c r="D15" s="50">
        <f t="shared" si="5"/>
        <v>0</v>
      </c>
      <c r="E15" s="51" t="e">
        <f t="shared" si="1"/>
        <v>#DIV/0!</v>
      </c>
      <c r="F15" s="52">
        <v>0</v>
      </c>
      <c r="G15" s="52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</row>
    <row r="16" spans="1:29" ht="18.75">
      <c r="A16" s="10" t="s">
        <v>32</v>
      </c>
      <c r="B16" s="2" t="s">
        <v>22</v>
      </c>
      <c r="C16" s="50">
        <f t="shared" si="4"/>
        <v>2.9</v>
      </c>
      <c r="D16" s="50">
        <f t="shared" si="5"/>
        <v>2.448</v>
      </c>
      <c r="E16" s="51">
        <f t="shared" si="1"/>
        <v>0.8441379310344828</v>
      </c>
      <c r="F16" s="52">
        <v>0</v>
      </c>
      <c r="G16" s="52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2.9</v>
      </c>
      <c r="W16" s="53">
        <v>2.448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</row>
    <row r="17" spans="1:29" ht="18.75">
      <c r="A17" s="10" t="s">
        <v>33</v>
      </c>
      <c r="B17" s="2" t="s">
        <v>24</v>
      </c>
      <c r="C17" s="50">
        <f t="shared" si="4"/>
        <v>2.95</v>
      </c>
      <c r="D17" s="50">
        <f t="shared" si="5"/>
        <v>2.4</v>
      </c>
      <c r="E17" s="51">
        <f t="shared" si="1"/>
        <v>0.8135593220338982</v>
      </c>
      <c r="F17" s="52">
        <v>0</v>
      </c>
      <c r="G17" s="52">
        <v>0</v>
      </c>
      <c r="H17" s="53">
        <v>0</v>
      </c>
      <c r="I17" s="53">
        <v>0</v>
      </c>
      <c r="J17" s="53">
        <v>2.95</v>
      </c>
      <c r="K17" s="53">
        <v>0</v>
      </c>
      <c r="L17" s="53">
        <v>0</v>
      </c>
      <c r="M17" s="53">
        <v>0</v>
      </c>
      <c r="N17" s="53">
        <v>0</v>
      </c>
      <c r="O17" s="53">
        <v>2.4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</row>
    <row r="18" spans="1:29" ht="18.75">
      <c r="A18" s="10" t="s">
        <v>34</v>
      </c>
      <c r="B18" s="2" t="s">
        <v>25</v>
      </c>
      <c r="C18" s="50">
        <f t="shared" si="4"/>
        <v>0</v>
      </c>
      <c r="D18" s="50">
        <f t="shared" si="5"/>
        <v>0</v>
      </c>
      <c r="E18" s="51" t="e">
        <f t="shared" si="1"/>
        <v>#DIV/0!</v>
      </c>
      <c r="F18" s="52">
        <v>0</v>
      </c>
      <c r="G18" s="52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</row>
    <row r="19" spans="1:29" ht="18.75">
      <c r="A19" s="10" t="s">
        <v>35</v>
      </c>
      <c r="B19" s="2" t="s">
        <v>27</v>
      </c>
      <c r="C19" s="50">
        <f t="shared" si="4"/>
        <v>0</v>
      </c>
      <c r="D19" s="50">
        <f t="shared" si="5"/>
        <v>0</v>
      </c>
      <c r="E19" s="51" t="e">
        <f t="shared" si="1"/>
        <v>#DIV/0!</v>
      </c>
      <c r="F19" s="52">
        <v>0</v>
      </c>
      <c r="G19" s="52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</row>
    <row r="20" spans="1:29" ht="18.75">
      <c r="A20" s="10" t="s">
        <v>36</v>
      </c>
      <c r="B20" s="2" t="s">
        <v>26</v>
      </c>
      <c r="C20" s="50">
        <f t="shared" si="4"/>
        <v>0</v>
      </c>
      <c r="D20" s="50">
        <f t="shared" si="5"/>
        <v>0</v>
      </c>
      <c r="E20" s="51" t="e">
        <f t="shared" si="1"/>
        <v>#DIV/0!</v>
      </c>
      <c r="F20" s="52">
        <v>0</v>
      </c>
      <c r="G20" s="52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</row>
    <row r="21" spans="1:33" ht="37.5">
      <c r="A21" s="20" t="s">
        <v>37</v>
      </c>
      <c r="B21" s="19" t="s">
        <v>50</v>
      </c>
      <c r="C21" s="55">
        <f>F21+H21+J21+L21+N21+P21+R21+T21+V21+X21+Z21+AB21</f>
        <v>89.975</v>
      </c>
      <c r="D21" s="63">
        <f>G21+I21+K21+M21+O21+Q21+S21+U21+W21+Y21+AA21+AC21</f>
        <v>89.90576</v>
      </c>
      <c r="E21" s="37">
        <f>D21/C21</f>
        <v>0.9992304529035844</v>
      </c>
      <c r="F21" s="56">
        <f aca="true" t="shared" si="6" ref="F21:W21">F23+F24+F25+F26</f>
        <v>9.975</v>
      </c>
      <c r="G21" s="44">
        <f t="shared" si="6"/>
        <v>0</v>
      </c>
      <c r="H21" s="44">
        <f t="shared" si="6"/>
        <v>10</v>
      </c>
      <c r="I21" s="44">
        <f t="shared" si="6"/>
        <v>19.975</v>
      </c>
      <c r="J21" s="44">
        <f t="shared" si="6"/>
        <v>10</v>
      </c>
      <c r="K21" s="44">
        <f t="shared" si="6"/>
        <v>9.99976</v>
      </c>
      <c r="L21" s="44">
        <f t="shared" si="6"/>
        <v>10</v>
      </c>
      <c r="M21" s="44">
        <f t="shared" si="6"/>
        <v>9.9995</v>
      </c>
      <c r="N21" s="44">
        <f t="shared" si="6"/>
        <v>10</v>
      </c>
      <c r="O21" s="44">
        <f t="shared" si="6"/>
        <v>9.9315</v>
      </c>
      <c r="P21" s="44">
        <f t="shared" si="6"/>
        <v>10</v>
      </c>
      <c r="Q21" s="44">
        <f t="shared" si="6"/>
        <v>10</v>
      </c>
      <c r="R21" s="44">
        <f t="shared" si="6"/>
        <v>10</v>
      </c>
      <c r="S21" s="44">
        <f t="shared" si="6"/>
        <v>10</v>
      </c>
      <c r="T21" s="44">
        <f t="shared" si="6"/>
        <v>10</v>
      </c>
      <c r="U21" s="44">
        <f t="shared" si="6"/>
        <v>10</v>
      </c>
      <c r="V21" s="44">
        <f t="shared" si="6"/>
        <v>10</v>
      </c>
      <c r="W21" s="44">
        <f t="shared" si="6"/>
        <v>10</v>
      </c>
      <c r="X21" s="44">
        <f aca="true" t="shared" si="7" ref="X21:AC21">X23+X24+X25+X26</f>
        <v>0</v>
      </c>
      <c r="Y21" s="44">
        <f t="shared" si="7"/>
        <v>0</v>
      </c>
      <c r="Z21" s="44">
        <f t="shared" si="7"/>
        <v>0</v>
      </c>
      <c r="AA21" s="44">
        <f t="shared" si="7"/>
        <v>0</v>
      </c>
      <c r="AB21" s="44">
        <f t="shared" si="7"/>
        <v>0</v>
      </c>
      <c r="AC21" s="44">
        <f t="shared" si="7"/>
        <v>0</v>
      </c>
      <c r="AE21" s="28"/>
      <c r="AG21" s="28"/>
    </row>
    <row r="22" spans="1:29" ht="18.75">
      <c r="A22" s="14"/>
      <c r="B22" s="2" t="s">
        <v>14</v>
      </c>
      <c r="C22" s="46"/>
      <c r="D22" s="46"/>
      <c r="E22" s="46"/>
      <c r="F22" s="47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49"/>
      <c r="U22" s="48"/>
      <c r="V22" s="49"/>
      <c r="W22" s="48"/>
      <c r="X22" s="49"/>
      <c r="Y22" s="48"/>
      <c r="Z22" s="49"/>
      <c r="AA22" s="48"/>
      <c r="AB22" s="49"/>
      <c r="AC22" s="48"/>
    </row>
    <row r="23" spans="1:29" ht="18.75">
      <c r="A23" s="14" t="s">
        <v>38</v>
      </c>
      <c r="B23" s="2" t="s">
        <v>51</v>
      </c>
      <c r="C23" s="50">
        <f aca="true" t="shared" si="8" ref="C23:D26">F23+H23+J23+L23+N23+P23+R23+T23+V23+X23+Z23+AB23</f>
        <v>0</v>
      </c>
      <c r="D23" s="50">
        <f t="shared" si="8"/>
        <v>0</v>
      </c>
      <c r="E23" s="51" t="e">
        <f aca="true" t="shared" si="9" ref="E23:E45">D23/C23</f>
        <v>#DIV/0!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</row>
    <row r="24" spans="1:29" ht="18.75">
      <c r="A24" s="14" t="s">
        <v>39</v>
      </c>
      <c r="B24" s="2" t="s">
        <v>52</v>
      </c>
      <c r="C24" s="50">
        <f t="shared" si="8"/>
        <v>0</v>
      </c>
      <c r="D24" s="50">
        <f t="shared" si="8"/>
        <v>0</v>
      </c>
      <c r="E24" s="51"/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</row>
    <row r="25" spans="1:29" ht="18.75">
      <c r="A25" s="14" t="s">
        <v>40</v>
      </c>
      <c r="B25" s="3" t="s">
        <v>53</v>
      </c>
      <c r="C25" s="50">
        <f t="shared" si="8"/>
        <v>89.975</v>
      </c>
      <c r="D25" s="50">
        <f t="shared" si="8"/>
        <v>89.90576</v>
      </c>
      <c r="E25" s="51">
        <f t="shared" si="9"/>
        <v>0.9992304529035844</v>
      </c>
      <c r="F25" s="47">
        <v>9.975</v>
      </c>
      <c r="G25" s="47">
        <v>0</v>
      </c>
      <c r="H25" s="47">
        <v>10</v>
      </c>
      <c r="I25" s="47">
        <v>19.975</v>
      </c>
      <c r="J25" s="47">
        <v>10</v>
      </c>
      <c r="K25" s="47">
        <v>9.99976</v>
      </c>
      <c r="L25" s="47">
        <v>10</v>
      </c>
      <c r="M25" s="47">
        <v>9.9995</v>
      </c>
      <c r="N25" s="47">
        <v>10</v>
      </c>
      <c r="O25" s="47">
        <v>9.9315</v>
      </c>
      <c r="P25" s="47">
        <v>10</v>
      </c>
      <c r="Q25" s="47">
        <v>10</v>
      </c>
      <c r="R25" s="47">
        <v>10</v>
      </c>
      <c r="S25" s="47">
        <v>10</v>
      </c>
      <c r="T25" s="47">
        <v>10</v>
      </c>
      <c r="U25" s="47">
        <v>10</v>
      </c>
      <c r="V25" s="47">
        <v>10</v>
      </c>
      <c r="W25" s="47">
        <v>10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</row>
    <row r="26" spans="1:29" ht="18.75">
      <c r="A26" s="14" t="s">
        <v>41</v>
      </c>
      <c r="B26" s="3" t="s">
        <v>54</v>
      </c>
      <c r="C26" s="50">
        <f t="shared" si="8"/>
        <v>0</v>
      </c>
      <c r="D26" s="50">
        <f t="shared" si="8"/>
        <v>0</v>
      </c>
      <c r="E26" s="51" t="e">
        <f t="shared" si="9"/>
        <v>#DIV/0!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</row>
    <row r="27" spans="1:29" ht="18.75">
      <c r="A27" s="22" t="s">
        <v>42</v>
      </c>
      <c r="B27" s="23" t="s">
        <v>55</v>
      </c>
      <c r="C27" s="55">
        <f>F27+H27+J27+L27+N27+P27+R27+T27+V27+X27+Z27+AB27</f>
        <v>0</v>
      </c>
      <c r="D27" s="63">
        <f>G27+I27+K27+M27+O27+Q27+S27+U27+W27+Y27+AA27+AC27</f>
        <v>0</v>
      </c>
      <c r="E27" s="37" t="e">
        <f t="shared" si="9"/>
        <v>#DIV/0!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</row>
    <row r="28" spans="1:31" ht="39.75" customHeight="1">
      <c r="A28" s="22" t="s">
        <v>43</v>
      </c>
      <c r="B28" s="19" t="s">
        <v>21</v>
      </c>
      <c r="C28" s="55">
        <f>F28+H28+J28+L28+N28+P28+R28+T28+V28+X28+Z28+AB28</f>
        <v>30.36</v>
      </c>
      <c r="D28" s="63">
        <f>G28+I28+K28+M28+O28+Q28+S28+U28+W28+Y28+AA28+AC28</f>
        <v>30.359999999999996</v>
      </c>
      <c r="E28" s="37">
        <f>D28/C28</f>
        <v>0.9999999999999999</v>
      </c>
      <c r="F28" s="38">
        <f>F30+F31+F32+F33+F34+F35+F36</f>
        <v>3.26</v>
      </c>
      <c r="G28" s="24">
        <f aca="true" t="shared" si="10" ref="G28:W28">G30+G31+G32+G33+G34+G35+G36</f>
        <v>1.04314</v>
      </c>
      <c r="H28" s="24">
        <f t="shared" si="10"/>
        <v>3.3</v>
      </c>
      <c r="I28" s="24">
        <f t="shared" si="10"/>
        <v>1.56738</v>
      </c>
      <c r="J28" s="24">
        <f t="shared" si="10"/>
        <v>3.4000000000000004</v>
      </c>
      <c r="K28" s="24">
        <f t="shared" si="10"/>
        <v>6.37034</v>
      </c>
      <c r="L28" s="24">
        <f t="shared" si="10"/>
        <v>3.4</v>
      </c>
      <c r="M28" s="32">
        <f t="shared" si="10"/>
        <v>1.64432</v>
      </c>
      <c r="N28" s="24">
        <f t="shared" si="10"/>
        <v>3.4</v>
      </c>
      <c r="O28" s="32">
        <f t="shared" si="10"/>
        <v>2.57096</v>
      </c>
      <c r="P28" s="24">
        <f t="shared" si="10"/>
        <v>3.4000000000000004</v>
      </c>
      <c r="Q28" s="32">
        <f t="shared" si="10"/>
        <v>4.8278099999999995</v>
      </c>
      <c r="R28" s="24">
        <f t="shared" si="10"/>
        <v>3.4</v>
      </c>
      <c r="S28" s="32">
        <f t="shared" si="10"/>
        <v>5.34032</v>
      </c>
      <c r="T28" s="24">
        <f t="shared" si="10"/>
        <v>2.182</v>
      </c>
      <c r="U28" s="32">
        <f t="shared" si="10"/>
        <v>0.75952</v>
      </c>
      <c r="V28" s="32">
        <f t="shared" si="10"/>
        <v>4.618</v>
      </c>
      <c r="W28" s="32">
        <f t="shared" si="10"/>
        <v>6.23621</v>
      </c>
      <c r="X28" s="24">
        <f aca="true" t="shared" si="11" ref="X28:AC28">X30+X31+X32+X33+X34+X35+X36</f>
        <v>0</v>
      </c>
      <c r="Y28" s="32">
        <f t="shared" si="11"/>
        <v>0</v>
      </c>
      <c r="Z28" s="32">
        <f t="shared" si="11"/>
        <v>0</v>
      </c>
      <c r="AA28" s="32">
        <f t="shared" si="11"/>
        <v>0</v>
      </c>
      <c r="AB28" s="32">
        <f t="shared" si="11"/>
        <v>0</v>
      </c>
      <c r="AC28" s="32">
        <f t="shared" si="11"/>
        <v>0</v>
      </c>
      <c r="AE28" s="36"/>
    </row>
    <row r="29" spans="1:32" ht="18.75">
      <c r="A29" s="15"/>
      <c r="B29" s="2" t="s">
        <v>57</v>
      </c>
      <c r="C29" s="46"/>
      <c r="D29" s="46"/>
      <c r="E29" s="51"/>
      <c r="F29" s="47"/>
      <c r="G29" s="48"/>
      <c r="H29" s="49"/>
      <c r="I29" s="48"/>
      <c r="J29" s="49"/>
      <c r="K29" s="48"/>
      <c r="L29" s="49"/>
      <c r="M29" s="48"/>
      <c r="N29" s="49"/>
      <c r="O29" s="48"/>
      <c r="P29" s="49"/>
      <c r="Q29" s="48"/>
      <c r="R29" s="49"/>
      <c r="S29" s="48"/>
      <c r="T29" s="49"/>
      <c r="U29" s="48"/>
      <c r="V29" s="49"/>
      <c r="W29" s="48"/>
      <c r="X29" s="49"/>
      <c r="Y29" s="48"/>
      <c r="Z29" s="49"/>
      <c r="AA29" s="48"/>
      <c r="AB29" s="49"/>
      <c r="AC29" s="48"/>
      <c r="AD29" s="36"/>
      <c r="AE29" s="36"/>
      <c r="AF29" s="36"/>
    </row>
    <row r="30" spans="1:29" ht="37.5">
      <c r="A30" s="15" t="s">
        <v>46</v>
      </c>
      <c r="B30" s="2" t="s">
        <v>58</v>
      </c>
      <c r="C30" s="50">
        <f>F30+H30+J30+L30+N30+P30+R30+T30+V30+X30+Z30+AB30</f>
        <v>4.553</v>
      </c>
      <c r="D30" s="50">
        <f>G30+I30+K30+M30+O30+Q30+S30+U30+W30+Y30+AA30+AC30</f>
        <v>4.5525</v>
      </c>
      <c r="E30" s="51">
        <f t="shared" si="9"/>
        <v>0.9998901822973864</v>
      </c>
      <c r="F30" s="47">
        <v>0.713</v>
      </c>
      <c r="G30" s="47">
        <v>0</v>
      </c>
      <c r="H30" s="47">
        <v>0</v>
      </c>
      <c r="I30" s="47">
        <v>0</v>
      </c>
      <c r="J30" s="47">
        <v>0</v>
      </c>
      <c r="K30" s="47">
        <v>0.7125</v>
      </c>
      <c r="L30" s="47">
        <v>1.7</v>
      </c>
      <c r="M30" s="47">
        <v>0</v>
      </c>
      <c r="N30" s="47">
        <v>0.8</v>
      </c>
      <c r="O30" s="47">
        <v>0</v>
      </c>
      <c r="P30" s="47">
        <v>1.34</v>
      </c>
      <c r="Q30" s="47">
        <v>3.84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</row>
    <row r="31" spans="1:29" ht="18.75">
      <c r="A31" s="15" t="s">
        <v>47</v>
      </c>
      <c r="B31" s="3" t="s">
        <v>59</v>
      </c>
      <c r="C31" s="50">
        <f aca="true" t="shared" si="12" ref="C31:C36">F31+H31+J31+L31+N31+P31+R31+T31+V31+X31+Z31+AB31</f>
        <v>0</v>
      </c>
      <c r="D31" s="50">
        <f aca="true" t="shared" si="13" ref="D31:D36">G31+I31+K31+M31+O31+Q31+S31+U31+W31+Y31+AA31+AC31</f>
        <v>0</v>
      </c>
      <c r="E31" s="51" t="e">
        <f t="shared" si="9"/>
        <v>#DIV/0!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</row>
    <row r="32" spans="1:29" ht="18.75">
      <c r="A32" s="15" t="s">
        <v>56</v>
      </c>
      <c r="B32" s="3" t="s">
        <v>60</v>
      </c>
      <c r="C32" s="50">
        <f t="shared" si="12"/>
        <v>0</v>
      </c>
      <c r="D32" s="50">
        <f t="shared" si="13"/>
        <v>0</v>
      </c>
      <c r="E32" s="51" t="e">
        <f t="shared" si="9"/>
        <v>#DIV/0!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</row>
    <row r="33" spans="1:29" ht="37.5">
      <c r="A33" s="15" t="s">
        <v>61</v>
      </c>
      <c r="B33" s="16" t="s">
        <v>62</v>
      </c>
      <c r="C33" s="50">
        <f t="shared" si="12"/>
        <v>6.5</v>
      </c>
      <c r="D33" s="50">
        <f t="shared" si="13"/>
        <v>6.5</v>
      </c>
      <c r="E33" s="51">
        <f t="shared" si="9"/>
        <v>1</v>
      </c>
      <c r="F33" s="47">
        <v>1.2</v>
      </c>
      <c r="G33" s="47">
        <v>0</v>
      </c>
      <c r="H33" s="47">
        <v>0.9</v>
      </c>
      <c r="I33" s="47">
        <v>0</v>
      </c>
      <c r="J33" s="47">
        <v>1</v>
      </c>
      <c r="K33" s="47">
        <v>2.17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3.4</v>
      </c>
      <c r="S33" s="47">
        <v>4.33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</row>
    <row r="34" spans="1:29" ht="18.75">
      <c r="A34" s="15" t="s">
        <v>63</v>
      </c>
      <c r="B34" s="16" t="s">
        <v>65</v>
      </c>
      <c r="C34" s="50">
        <f t="shared" si="12"/>
        <v>0</v>
      </c>
      <c r="D34" s="50">
        <f t="shared" si="13"/>
        <v>0</v>
      </c>
      <c r="E34" s="51" t="e">
        <f t="shared" si="9"/>
        <v>#DIV/0!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</row>
    <row r="35" spans="1:29" ht="18.75">
      <c r="A35" s="15" t="s">
        <v>64</v>
      </c>
      <c r="B35" s="16" t="s">
        <v>66</v>
      </c>
      <c r="C35" s="50">
        <f t="shared" si="12"/>
        <v>8.296</v>
      </c>
      <c r="D35" s="50">
        <f t="shared" si="13"/>
        <v>8.29642</v>
      </c>
      <c r="E35" s="51">
        <f t="shared" si="9"/>
        <v>1.0000506268081002</v>
      </c>
      <c r="F35" s="47">
        <v>1.1</v>
      </c>
      <c r="G35" s="47">
        <v>1.04314</v>
      </c>
      <c r="H35" s="47">
        <v>0.6</v>
      </c>
      <c r="I35" s="47">
        <v>0.5921</v>
      </c>
      <c r="J35" s="47">
        <v>0.6</v>
      </c>
      <c r="K35" s="47">
        <v>0.58784</v>
      </c>
      <c r="L35" s="47">
        <v>1.7</v>
      </c>
      <c r="M35" s="47">
        <v>1.64432</v>
      </c>
      <c r="N35" s="47">
        <v>0.6</v>
      </c>
      <c r="O35" s="47">
        <v>0.59153</v>
      </c>
      <c r="P35" s="47">
        <v>2.06</v>
      </c>
      <c r="Q35" s="47">
        <v>0.98781</v>
      </c>
      <c r="R35" s="47">
        <v>0</v>
      </c>
      <c r="S35" s="47">
        <v>0.9736</v>
      </c>
      <c r="T35" s="47">
        <v>1.213</v>
      </c>
      <c r="U35" s="47">
        <v>0.75952</v>
      </c>
      <c r="V35" s="47">
        <v>0.423</v>
      </c>
      <c r="W35" s="47">
        <v>1.11656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</row>
    <row r="36" spans="1:29" ht="18.75">
      <c r="A36" s="15" t="s">
        <v>67</v>
      </c>
      <c r="B36" s="16" t="s">
        <v>54</v>
      </c>
      <c r="C36" s="50">
        <f t="shared" si="12"/>
        <v>11.011000000000001</v>
      </c>
      <c r="D36" s="50">
        <f t="shared" si="13"/>
        <v>11.01108</v>
      </c>
      <c r="E36" s="51">
        <f t="shared" si="9"/>
        <v>1.0000072654618108</v>
      </c>
      <c r="F36" s="47">
        <v>0.247</v>
      </c>
      <c r="G36" s="47">
        <v>0</v>
      </c>
      <c r="H36" s="47">
        <v>1.8</v>
      </c>
      <c r="I36" s="47">
        <v>0.97528</v>
      </c>
      <c r="J36" s="47">
        <v>1.8</v>
      </c>
      <c r="K36" s="47">
        <v>2.9</v>
      </c>
      <c r="L36" s="47">
        <v>0</v>
      </c>
      <c r="M36" s="47">
        <v>0</v>
      </c>
      <c r="N36" s="47">
        <v>2</v>
      </c>
      <c r="O36" s="47">
        <v>1.97943</v>
      </c>
      <c r="P36" s="47">
        <v>0</v>
      </c>
      <c r="Q36" s="47">
        <v>0</v>
      </c>
      <c r="R36" s="47">
        <v>0</v>
      </c>
      <c r="S36" s="47">
        <v>0.03672</v>
      </c>
      <c r="T36" s="47">
        <v>0.969</v>
      </c>
      <c r="U36" s="47">
        <v>0</v>
      </c>
      <c r="V36" s="47">
        <v>4.195</v>
      </c>
      <c r="W36" s="47">
        <v>5.11965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</row>
    <row r="37" spans="1:29" ht="18.75">
      <c r="A37" s="22" t="s">
        <v>44</v>
      </c>
      <c r="B37" s="23" t="s">
        <v>68</v>
      </c>
      <c r="C37" s="55">
        <f>F37+H37+J37+L37+N37+P37+R37+T37+V37+X37+Z37+AB37</f>
        <v>1.2400000000000002</v>
      </c>
      <c r="D37" s="63">
        <f>G37+I37+K37+M37+O37+Q37+S37+U37+W37+Y37+AA37+AC37</f>
        <v>0.7030000000000001</v>
      </c>
      <c r="E37" s="37">
        <f t="shared" si="9"/>
        <v>0.5669354838709677</v>
      </c>
      <c r="F37" s="38">
        <v>0.4</v>
      </c>
      <c r="G37" s="38">
        <v>0.242</v>
      </c>
      <c r="H37" s="38">
        <v>0</v>
      </c>
      <c r="I37" s="38">
        <v>0</v>
      </c>
      <c r="J37" s="38">
        <v>0</v>
      </c>
      <c r="K37" s="38">
        <v>0</v>
      </c>
      <c r="L37" s="38">
        <v>0.44</v>
      </c>
      <c r="M37" s="38">
        <v>0</v>
      </c>
      <c r="N37" s="38">
        <v>0</v>
      </c>
      <c r="O37" s="38">
        <v>0.308</v>
      </c>
      <c r="P37" s="38">
        <v>0</v>
      </c>
      <c r="Q37" s="38">
        <v>0</v>
      </c>
      <c r="R37" s="38">
        <v>0.4</v>
      </c>
      <c r="S37" s="38">
        <v>0.153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</row>
    <row r="38" spans="1:29" ht="24.75" customHeight="1">
      <c r="A38" s="21" t="s">
        <v>69</v>
      </c>
      <c r="B38" s="19" t="s">
        <v>17</v>
      </c>
      <c r="C38" s="63">
        <f>F38+H38+J38+L38+N38+P38+R38+T38+V38+X38+Z38+AB38</f>
        <v>267.80400000000003</v>
      </c>
      <c r="D38" s="63">
        <f>G38+I38+K38+M38+O38+Q38+S38+U38+W38+Y38+AA38+AC38</f>
        <v>259.22016</v>
      </c>
      <c r="E38" s="37">
        <f t="shared" si="9"/>
        <v>0.9679473047452615</v>
      </c>
      <c r="F38" s="56">
        <f aca="true" t="shared" si="14" ref="F38:W38">F40+F41+F42+F43</f>
        <v>56.024</v>
      </c>
      <c r="G38" s="45">
        <f t="shared" si="14"/>
        <v>44.59123999999999</v>
      </c>
      <c r="H38" s="44">
        <f t="shared" si="14"/>
        <v>45.95</v>
      </c>
      <c r="I38" s="45">
        <f t="shared" si="14"/>
        <v>48.59408</v>
      </c>
      <c r="J38" s="44">
        <f t="shared" si="14"/>
        <v>38.181</v>
      </c>
      <c r="K38" s="45">
        <f t="shared" si="14"/>
        <v>46.29625</v>
      </c>
      <c r="L38" s="44">
        <f t="shared" si="14"/>
        <v>56.147000000000006</v>
      </c>
      <c r="M38" s="45">
        <f t="shared" si="14"/>
        <v>56.46329</v>
      </c>
      <c r="N38" s="44">
        <f t="shared" si="14"/>
        <v>13.447</v>
      </c>
      <c r="O38" s="45">
        <f t="shared" si="14"/>
        <v>13.22954</v>
      </c>
      <c r="P38" s="44">
        <f t="shared" si="14"/>
        <v>16.103</v>
      </c>
      <c r="Q38" s="45">
        <f t="shared" si="14"/>
        <v>12.16092</v>
      </c>
      <c r="R38" s="44">
        <f t="shared" si="14"/>
        <v>11.39</v>
      </c>
      <c r="S38" s="45">
        <f t="shared" si="14"/>
        <v>10.83153</v>
      </c>
      <c r="T38" s="44">
        <f t="shared" si="14"/>
        <v>19.39</v>
      </c>
      <c r="U38" s="45">
        <f t="shared" si="14"/>
        <v>21.89385</v>
      </c>
      <c r="V38" s="44">
        <f t="shared" si="14"/>
        <v>11.171999999999999</v>
      </c>
      <c r="W38" s="45">
        <f t="shared" si="14"/>
        <v>5.159459999999999</v>
      </c>
      <c r="X38" s="44">
        <f aca="true" t="shared" si="15" ref="X38:AC38">X40+X41+X42+X43</f>
        <v>0</v>
      </c>
      <c r="Y38" s="45">
        <f t="shared" si="15"/>
        <v>0</v>
      </c>
      <c r="Z38" s="44">
        <f t="shared" si="15"/>
        <v>0</v>
      </c>
      <c r="AA38" s="45">
        <f t="shared" si="15"/>
        <v>0</v>
      </c>
      <c r="AB38" s="44">
        <f t="shared" si="15"/>
        <v>0</v>
      </c>
      <c r="AC38" s="45">
        <f t="shared" si="15"/>
        <v>0</v>
      </c>
    </row>
    <row r="39" spans="1:29" ht="18.75">
      <c r="A39" s="10"/>
      <c r="B39" s="2" t="s">
        <v>14</v>
      </c>
      <c r="C39" s="46"/>
      <c r="D39" s="46"/>
      <c r="E39" s="46"/>
      <c r="F39" s="47"/>
      <c r="G39" s="48"/>
      <c r="H39" s="49"/>
      <c r="I39" s="48"/>
      <c r="J39" s="49"/>
      <c r="K39" s="48"/>
      <c r="L39" s="49"/>
      <c r="M39" s="48"/>
      <c r="N39" s="49"/>
      <c r="O39" s="48"/>
      <c r="P39" s="49"/>
      <c r="Q39" s="48"/>
      <c r="R39" s="49"/>
      <c r="S39" s="48"/>
      <c r="T39" s="49"/>
      <c r="U39" s="48"/>
      <c r="V39" s="49"/>
      <c r="W39" s="48"/>
      <c r="X39" s="49"/>
      <c r="Y39" s="48"/>
      <c r="Z39" s="49"/>
      <c r="AA39" s="48"/>
      <c r="AB39" s="49"/>
      <c r="AC39" s="48"/>
    </row>
    <row r="40" spans="1:31" ht="18.75">
      <c r="A40" s="10" t="s">
        <v>70</v>
      </c>
      <c r="B40" s="2" t="s">
        <v>18</v>
      </c>
      <c r="C40" s="50">
        <f aca="true" t="shared" si="16" ref="C40:D43">F40+H40+J40+L40+N40+P40+R40+T40+V40+X40+Z40+AB40</f>
        <v>138.614</v>
      </c>
      <c r="D40" s="50">
        <f t="shared" si="16"/>
        <v>138.61399999999998</v>
      </c>
      <c r="E40" s="51">
        <f t="shared" si="9"/>
        <v>0.9999999999999998</v>
      </c>
      <c r="F40" s="52">
        <v>44.819</v>
      </c>
      <c r="G40" s="52">
        <v>39.47454</v>
      </c>
      <c r="H40" s="52">
        <v>26.81</v>
      </c>
      <c r="I40" s="52">
        <v>27.87482</v>
      </c>
      <c r="J40" s="52">
        <v>24.041</v>
      </c>
      <c r="K40" s="52">
        <v>28.32047</v>
      </c>
      <c r="L40" s="52">
        <v>42.944</v>
      </c>
      <c r="M40" s="52">
        <v>42.94417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64"/>
      <c r="AE40" s="36"/>
    </row>
    <row r="41" spans="1:31" s="4" customFormat="1" ht="18.75">
      <c r="A41" s="10" t="s">
        <v>71</v>
      </c>
      <c r="B41" s="2" t="s">
        <v>19</v>
      </c>
      <c r="C41" s="50">
        <f t="shared" si="16"/>
        <v>107.43</v>
      </c>
      <c r="D41" s="50">
        <f t="shared" si="16"/>
        <v>101.32871</v>
      </c>
      <c r="E41" s="51">
        <f t="shared" si="9"/>
        <v>0.9432068323559527</v>
      </c>
      <c r="F41" s="52">
        <v>8.865</v>
      </c>
      <c r="G41" s="52">
        <v>4.36431</v>
      </c>
      <c r="H41" s="52">
        <v>16.8</v>
      </c>
      <c r="I41" s="52">
        <v>17.82592</v>
      </c>
      <c r="J41" s="52">
        <v>11.8</v>
      </c>
      <c r="K41" s="52">
        <v>15.26451</v>
      </c>
      <c r="L41" s="52">
        <v>10.863</v>
      </c>
      <c r="M41" s="52">
        <v>10.86297</v>
      </c>
      <c r="N41" s="52">
        <v>11.107</v>
      </c>
      <c r="O41" s="52">
        <v>11.10651</v>
      </c>
      <c r="P41" s="52">
        <v>13.763</v>
      </c>
      <c r="Q41" s="52">
        <v>10.21129</v>
      </c>
      <c r="R41" s="52">
        <v>9.05</v>
      </c>
      <c r="S41" s="52">
        <v>9.02904</v>
      </c>
      <c r="T41" s="52">
        <v>16.7</v>
      </c>
      <c r="U41" s="52">
        <v>19.54793</v>
      </c>
      <c r="V41" s="52">
        <v>8.482</v>
      </c>
      <c r="W41" s="52">
        <v>3.11623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E41" s="36"/>
    </row>
    <row r="42" spans="1:31" s="4" customFormat="1" ht="18.75">
      <c r="A42" s="10" t="s">
        <v>72</v>
      </c>
      <c r="B42" s="2" t="s">
        <v>20</v>
      </c>
      <c r="C42" s="50">
        <f t="shared" si="16"/>
        <v>21.76</v>
      </c>
      <c r="D42" s="50">
        <f t="shared" si="16"/>
        <v>19.27745</v>
      </c>
      <c r="E42" s="51">
        <f t="shared" si="9"/>
        <v>0.885912224264706</v>
      </c>
      <c r="F42" s="52">
        <v>2.34</v>
      </c>
      <c r="G42" s="52">
        <v>0.75239</v>
      </c>
      <c r="H42" s="52">
        <v>2.34</v>
      </c>
      <c r="I42" s="52">
        <v>2.89334</v>
      </c>
      <c r="J42" s="52">
        <v>2.34</v>
      </c>
      <c r="K42" s="52">
        <v>2.71127</v>
      </c>
      <c r="L42" s="52">
        <v>2.34</v>
      </c>
      <c r="M42" s="52">
        <v>2.65615</v>
      </c>
      <c r="N42" s="52">
        <v>2.34</v>
      </c>
      <c r="O42" s="52">
        <v>2.12303</v>
      </c>
      <c r="P42" s="52">
        <v>2.34</v>
      </c>
      <c r="Q42" s="52">
        <v>1.94963</v>
      </c>
      <c r="R42" s="52">
        <v>2.34</v>
      </c>
      <c r="S42" s="52">
        <v>1.80249</v>
      </c>
      <c r="T42" s="52">
        <v>2.69</v>
      </c>
      <c r="U42" s="52">
        <v>2.34592</v>
      </c>
      <c r="V42" s="52">
        <v>2.69</v>
      </c>
      <c r="W42" s="52">
        <v>2.04323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E42" s="36"/>
    </row>
    <row r="43" spans="1:31" s="4" customFormat="1" ht="18.75">
      <c r="A43" s="10" t="s">
        <v>73</v>
      </c>
      <c r="B43" s="2" t="s">
        <v>28</v>
      </c>
      <c r="C43" s="50">
        <f t="shared" si="16"/>
        <v>0</v>
      </c>
      <c r="D43" s="50">
        <f t="shared" si="16"/>
        <v>0</v>
      </c>
      <c r="E43" s="51" t="e">
        <f t="shared" si="9"/>
        <v>#DIV/0!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E43" s="36"/>
    </row>
    <row r="44" spans="1:29" s="4" customFormat="1" ht="48" customHeight="1">
      <c r="A44" s="21" t="s">
        <v>74</v>
      </c>
      <c r="B44" s="25" t="s">
        <v>75</v>
      </c>
      <c r="C44" s="63">
        <f>F44+H44+J44+L44+N44+P44+R44+T44+V44+X44+Z44+AB44</f>
        <v>0</v>
      </c>
      <c r="D44" s="63">
        <f>G44+I44+K44+M44+O44+Q44+S44+U44+W44+Y44+AA44+AC44</f>
        <v>0</v>
      </c>
      <c r="E44" s="37" t="e">
        <f t="shared" si="9"/>
        <v>#DIV/0!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</row>
    <row r="45" spans="1:29" s="4" customFormat="1" ht="18.75">
      <c r="A45" s="21" t="s">
        <v>76</v>
      </c>
      <c r="B45" s="19" t="s">
        <v>79</v>
      </c>
      <c r="C45" s="63">
        <f>F45+H45+J45+L45+N45+P45+R45+T45+V45+X45+Z45+AB45</f>
        <v>188.10000000000002</v>
      </c>
      <c r="D45" s="63">
        <f>G45+I45+K45+M45+O45+Q45+S45+U45+W45+Y45+AA45+AC45</f>
        <v>186.99512</v>
      </c>
      <c r="E45" s="37">
        <f t="shared" si="9"/>
        <v>0.9941261031366293</v>
      </c>
      <c r="F45" s="56">
        <f>F47+F48</f>
        <v>20.9</v>
      </c>
      <c r="G45" s="43">
        <f>G47+G48</f>
        <v>0</v>
      </c>
      <c r="H45" s="43">
        <f aca="true" t="shared" si="17" ref="H45:W45">H47+H48</f>
        <v>20.9</v>
      </c>
      <c r="I45" s="43">
        <f t="shared" si="17"/>
        <v>41.235</v>
      </c>
      <c r="J45" s="43">
        <f t="shared" si="17"/>
        <v>20.9</v>
      </c>
      <c r="K45" s="43">
        <f t="shared" si="17"/>
        <v>20.335</v>
      </c>
      <c r="L45" s="43">
        <f t="shared" si="17"/>
        <v>20.9</v>
      </c>
      <c r="M45" s="43">
        <f t="shared" si="17"/>
        <v>17.709</v>
      </c>
      <c r="N45" s="43">
        <f t="shared" si="17"/>
        <v>20.9</v>
      </c>
      <c r="O45" s="43">
        <f t="shared" si="17"/>
        <v>24.531</v>
      </c>
      <c r="P45" s="43">
        <f t="shared" si="17"/>
        <v>20.9</v>
      </c>
      <c r="Q45" s="43">
        <f t="shared" si="17"/>
        <v>19.185</v>
      </c>
      <c r="R45" s="43">
        <f t="shared" si="17"/>
        <v>20.9</v>
      </c>
      <c r="S45" s="43">
        <f t="shared" si="17"/>
        <v>19.152</v>
      </c>
      <c r="T45" s="43">
        <f t="shared" si="17"/>
        <v>20.9</v>
      </c>
      <c r="U45" s="43">
        <f t="shared" si="17"/>
        <v>20.36712</v>
      </c>
      <c r="V45" s="43">
        <f t="shared" si="17"/>
        <v>20.9</v>
      </c>
      <c r="W45" s="43">
        <f t="shared" si="17"/>
        <v>24.481</v>
      </c>
      <c r="X45" s="43">
        <f aca="true" t="shared" si="18" ref="X45:AC45">X47+X48</f>
        <v>0</v>
      </c>
      <c r="Y45" s="43">
        <f t="shared" si="18"/>
        <v>0</v>
      </c>
      <c r="Z45" s="43">
        <f t="shared" si="18"/>
        <v>0</v>
      </c>
      <c r="AA45" s="43">
        <f t="shared" si="18"/>
        <v>0</v>
      </c>
      <c r="AB45" s="43">
        <f t="shared" si="18"/>
        <v>0</v>
      </c>
      <c r="AC45" s="43">
        <f t="shared" si="18"/>
        <v>0</v>
      </c>
    </row>
    <row r="46" spans="1:29" s="4" customFormat="1" ht="18.75">
      <c r="A46" s="10"/>
      <c r="B46" s="2" t="s">
        <v>14</v>
      </c>
      <c r="C46" s="46"/>
      <c r="D46" s="46"/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</row>
    <row r="47" spans="1:29" s="4" customFormat="1" ht="18.75">
      <c r="A47" s="10" t="s">
        <v>77</v>
      </c>
      <c r="B47" s="2" t="s">
        <v>80</v>
      </c>
      <c r="C47" s="50">
        <f aca="true" t="shared" si="19" ref="C47:D49">F47+H47+J47+L47+N47+P47+R47+T47+V47+X47+Z47+AB47</f>
        <v>0</v>
      </c>
      <c r="D47" s="50">
        <f t="shared" si="19"/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</row>
    <row r="48" spans="1:29" s="4" customFormat="1" ht="18.75">
      <c r="A48" s="10" t="s">
        <v>78</v>
      </c>
      <c r="B48" s="2" t="s">
        <v>81</v>
      </c>
      <c r="C48" s="50">
        <f t="shared" si="19"/>
        <v>188.10000000000002</v>
      </c>
      <c r="D48" s="50">
        <f t="shared" si="19"/>
        <v>186.99512</v>
      </c>
      <c r="E48" s="46">
        <v>0</v>
      </c>
      <c r="F48" s="46">
        <v>20.9</v>
      </c>
      <c r="G48" s="46">
        <v>0</v>
      </c>
      <c r="H48" s="46">
        <v>20.9</v>
      </c>
      <c r="I48" s="46">
        <v>41.235</v>
      </c>
      <c r="J48" s="46">
        <v>20.9</v>
      </c>
      <c r="K48" s="46">
        <v>20.335</v>
      </c>
      <c r="L48" s="46">
        <v>20.9</v>
      </c>
      <c r="M48" s="46">
        <v>17.709</v>
      </c>
      <c r="N48" s="46">
        <v>20.9</v>
      </c>
      <c r="O48" s="46">
        <v>24.531</v>
      </c>
      <c r="P48" s="46">
        <v>20.9</v>
      </c>
      <c r="Q48" s="46">
        <v>19.185</v>
      </c>
      <c r="R48" s="46">
        <v>20.9</v>
      </c>
      <c r="S48" s="46">
        <v>19.152</v>
      </c>
      <c r="T48" s="46">
        <v>20.9</v>
      </c>
      <c r="U48" s="46">
        <v>20.36712</v>
      </c>
      <c r="V48" s="46">
        <v>20.9</v>
      </c>
      <c r="W48" s="46">
        <v>24.481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</row>
    <row r="49" spans="1:29" s="4" customFormat="1" ht="19.5" thickBot="1">
      <c r="A49" s="26" t="s">
        <v>82</v>
      </c>
      <c r="B49" s="19" t="s">
        <v>83</v>
      </c>
      <c r="C49" s="63">
        <f t="shared" si="19"/>
        <v>0.8400000000000001</v>
      </c>
      <c r="D49" s="71">
        <f t="shared" si="19"/>
        <v>0.36426</v>
      </c>
      <c r="E49" s="37">
        <f>D49/C49</f>
        <v>0.43364285714285705</v>
      </c>
      <c r="F49" s="59">
        <v>0.32</v>
      </c>
      <c r="G49" s="59">
        <v>0.00277</v>
      </c>
      <c r="H49" s="59">
        <v>0</v>
      </c>
      <c r="I49" s="59">
        <v>0.1133</v>
      </c>
      <c r="J49" s="59">
        <v>0</v>
      </c>
      <c r="K49" s="59">
        <v>0.00083</v>
      </c>
      <c r="L49" s="59">
        <v>0.26</v>
      </c>
      <c r="M49" s="59">
        <v>0.00025</v>
      </c>
      <c r="N49" s="59">
        <v>0</v>
      </c>
      <c r="O49" s="59">
        <v>0.11557</v>
      </c>
      <c r="P49" s="59">
        <v>0</v>
      </c>
      <c r="Q49" s="59">
        <v>0</v>
      </c>
      <c r="R49" s="59">
        <v>0.26</v>
      </c>
      <c r="S49" s="59">
        <v>0</v>
      </c>
      <c r="T49" s="59">
        <v>0</v>
      </c>
      <c r="U49" s="59">
        <v>0.13122</v>
      </c>
      <c r="V49" s="59">
        <v>0</v>
      </c>
      <c r="W49" s="59">
        <v>0.00032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</row>
    <row r="50" spans="1:29" s="4" customFormat="1" ht="23.25" customHeight="1" thickBot="1">
      <c r="A50" s="27"/>
      <c r="B50" s="62" t="s">
        <v>8</v>
      </c>
      <c r="C50" s="69">
        <f>C49+C44+C38+C37+C28+C27+C21+C11+C10+C9+C45</f>
        <v>4671.326000000001</v>
      </c>
      <c r="D50" s="72">
        <f>D49+D44+D38+D37+D28+D27+D21+D11+D10+D9+D45</f>
        <v>4650.030479999999</v>
      </c>
      <c r="E50" s="70">
        <f>D50/C50</f>
        <v>0.99544122589603</v>
      </c>
      <c r="F50" s="57">
        <f>F49+F44+F38+F37+F28+F27+F21+F11+F10+F9+F45</f>
        <v>531.93</v>
      </c>
      <c r="G50" s="57">
        <f>G49+G44+G38+G37+G28+G27+G21+G11+G10+G9+G45</f>
        <v>465.95804</v>
      </c>
      <c r="H50" s="57">
        <f aca="true" t="shared" si="20" ref="H50:W50">H49+H44+H38+H37+H28+H27+H21+H11+H10+H9+H45</f>
        <v>521.201</v>
      </c>
      <c r="I50" s="57">
        <f t="shared" si="20"/>
        <v>564.76342</v>
      </c>
      <c r="J50" s="57">
        <f t="shared" si="20"/>
        <v>513.6809999999999</v>
      </c>
      <c r="K50" s="57">
        <f t="shared" si="20"/>
        <v>519.5914200000001</v>
      </c>
      <c r="L50" s="57">
        <f t="shared" si="20"/>
        <v>536.798</v>
      </c>
      <c r="M50" s="57">
        <f t="shared" si="20"/>
        <v>536.47246</v>
      </c>
      <c r="N50" s="57">
        <f t="shared" si="20"/>
        <v>493.39799999999997</v>
      </c>
      <c r="O50" s="57">
        <f t="shared" si="20"/>
        <v>500.93235</v>
      </c>
      <c r="P50" s="57">
        <f t="shared" si="20"/>
        <v>523.054</v>
      </c>
      <c r="Q50" s="57">
        <f t="shared" si="20"/>
        <v>510.30294</v>
      </c>
      <c r="R50" s="57">
        <f>R49+R44+R38+R37+R28+R27+R21+R11+R10+R9+R45</f>
        <v>519</v>
      </c>
      <c r="S50" s="57">
        <f t="shared" si="20"/>
        <v>517.354</v>
      </c>
      <c r="T50" s="57">
        <f t="shared" si="20"/>
        <v>518.1229999999999</v>
      </c>
      <c r="U50" s="57">
        <f t="shared" si="20"/>
        <v>530.33473</v>
      </c>
      <c r="V50" s="57">
        <f t="shared" si="20"/>
        <v>514.141</v>
      </c>
      <c r="W50" s="57">
        <f t="shared" si="20"/>
        <v>504.32112</v>
      </c>
      <c r="X50" s="57">
        <f aca="true" t="shared" si="21" ref="X50:AC50">X49+X44+X38+X37+X28+X27+X21+X11+X10+X9+X45</f>
        <v>0</v>
      </c>
      <c r="Y50" s="57">
        <f t="shared" si="21"/>
        <v>0</v>
      </c>
      <c r="Z50" s="57">
        <f t="shared" si="21"/>
        <v>0</v>
      </c>
      <c r="AA50" s="57">
        <f t="shared" si="21"/>
        <v>0</v>
      </c>
      <c r="AB50" s="57">
        <f t="shared" si="21"/>
        <v>0</v>
      </c>
      <c r="AC50" s="57">
        <f t="shared" si="21"/>
        <v>0</v>
      </c>
    </row>
    <row r="51" spans="1:29" s="68" customFormat="1" ht="23.25" customHeight="1">
      <c r="A51" s="65"/>
      <c r="B51" s="66"/>
      <c r="C51" s="64"/>
      <c r="D51" s="64"/>
      <c r="E51" s="67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</row>
    <row r="52" spans="1:13" s="4" customFormat="1" ht="18.75">
      <c r="A52" s="11"/>
      <c r="B52" s="5" t="s">
        <v>95</v>
      </c>
      <c r="C52" s="1"/>
      <c r="D52" s="13"/>
      <c r="E52" s="13"/>
      <c r="F52" s="1"/>
      <c r="G52" s="31" t="s">
        <v>94</v>
      </c>
      <c r="H52" s="1"/>
      <c r="I52" s="1"/>
      <c r="J52" s="1"/>
      <c r="K52" s="1"/>
      <c r="M52" s="30"/>
    </row>
    <row r="53" spans="1:13" s="4" customFormat="1" ht="16.5" customHeight="1">
      <c r="A53" s="11"/>
      <c r="B53" s="1"/>
      <c r="C53" s="1"/>
      <c r="D53" s="1"/>
      <c r="E53" s="12" t="s">
        <v>45</v>
      </c>
      <c r="F53" s="1"/>
      <c r="G53" s="1"/>
      <c r="H53" s="1"/>
      <c r="I53" s="1"/>
      <c r="J53" s="1"/>
      <c r="K53" s="1"/>
      <c r="M53" s="30"/>
    </row>
    <row r="54" spans="1:16" s="4" customFormat="1" ht="18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33"/>
      <c r="M54" s="34"/>
      <c r="N54" s="33"/>
      <c r="O54" s="33"/>
      <c r="P54" s="33"/>
    </row>
    <row r="55" spans="1:17" s="4" customFormat="1" ht="18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35"/>
      <c r="M55" s="35"/>
      <c r="N55" s="35"/>
      <c r="O55" s="35"/>
      <c r="P55" s="35"/>
      <c r="Q55" s="35"/>
    </row>
    <row r="56" spans="1:13" s="4" customFormat="1" ht="38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30"/>
    </row>
    <row r="57" spans="1:13" s="4" customFormat="1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30"/>
    </row>
    <row r="58" spans="1:13" s="4" customFormat="1" ht="40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30"/>
    </row>
    <row r="59" spans="1:13" s="4" customFormat="1" ht="18">
      <c r="A59"/>
      <c r="B59" s="9"/>
      <c r="C59" s="9"/>
      <c r="D59" s="9"/>
      <c r="E59" s="9"/>
      <c r="F59" s="9"/>
      <c r="G59" s="9"/>
      <c r="H59" s="9"/>
      <c r="I59" s="9"/>
      <c r="J59" s="9"/>
      <c r="K59"/>
      <c r="M59" s="30"/>
    </row>
    <row r="60" spans="1:13" s="4" customFormat="1" ht="18">
      <c r="A60"/>
      <c r="B60" s="9"/>
      <c r="C60" s="9"/>
      <c r="D60" s="9"/>
      <c r="E60" s="9"/>
      <c r="F60" s="9"/>
      <c r="G60" s="9"/>
      <c r="H60" s="9"/>
      <c r="I60" s="9"/>
      <c r="J60" s="9"/>
      <c r="K60"/>
      <c r="M60" s="30"/>
    </row>
    <row r="61" spans="1:13" s="4" customFormat="1" ht="18">
      <c r="A61"/>
      <c r="B61" s="9"/>
      <c r="C61" s="9"/>
      <c r="D61" s="9"/>
      <c r="E61" s="9"/>
      <c r="F61" s="9"/>
      <c r="G61" s="9"/>
      <c r="H61" s="9"/>
      <c r="I61" s="9"/>
      <c r="J61" s="9"/>
      <c r="K61"/>
      <c r="M61" s="30"/>
    </row>
    <row r="62" spans="2:10" ht="12.75">
      <c r="B62" s="9"/>
      <c r="C62" s="9"/>
      <c r="D62" s="9"/>
      <c r="E62" s="9"/>
      <c r="F62" s="9"/>
      <c r="G62" s="9"/>
      <c r="H62" s="9"/>
      <c r="I62" s="9"/>
      <c r="J62" s="9"/>
    </row>
    <row r="63" spans="2:10" ht="12.75">
      <c r="B63" s="9"/>
      <c r="C63" s="9"/>
      <c r="D63" s="9"/>
      <c r="E63" s="9"/>
      <c r="F63" s="9"/>
      <c r="G63" s="9"/>
      <c r="H63" s="9"/>
      <c r="I63" s="9"/>
      <c r="J63" s="9"/>
    </row>
    <row r="64" spans="2:10" ht="12.75">
      <c r="B64" s="9"/>
      <c r="C64" s="9"/>
      <c r="D64" s="9"/>
      <c r="E64" s="9"/>
      <c r="F64" s="9"/>
      <c r="G64" s="9"/>
      <c r="H64" s="9"/>
      <c r="I64" s="9"/>
      <c r="J64" s="9"/>
    </row>
    <row r="65" spans="2:10" ht="12.75">
      <c r="B65" s="9"/>
      <c r="C65" s="9"/>
      <c r="D65" s="9"/>
      <c r="E65" s="9"/>
      <c r="F65" s="9"/>
      <c r="G65" s="9"/>
      <c r="H65" s="9"/>
      <c r="I65" s="9"/>
      <c r="J65" s="9"/>
    </row>
    <row r="66" spans="2:10" ht="12.75">
      <c r="B66" s="9"/>
      <c r="C66" s="9"/>
      <c r="D66" s="9"/>
      <c r="E66" s="9"/>
      <c r="F66" s="9"/>
      <c r="G66" s="9"/>
      <c r="H66" s="9"/>
      <c r="I66" s="9"/>
      <c r="J66" s="9"/>
    </row>
    <row r="67" spans="2:10" ht="12.75">
      <c r="B67" s="9"/>
      <c r="C67" s="9"/>
      <c r="D67" s="9"/>
      <c r="E67" s="9"/>
      <c r="F67" s="9"/>
      <c r="G67" s="9"/>
      <c r="H67" s="9"/>
      <c r="I67" s="9"/>
      <c r="J67" s="9"/>
    </row>
    <row r="68" spans="2:10" ht="12.75">
      <c r="B68" s="9"/>
      <c r="C68" s="9"/>
      <c r="D68" s="9"/>
      <c r="E68" s="9"/>
      <c r="F68" s="9"/>
      <c r="G68" s="9"/>
      <c r="H68" s="9"/>
      <c r="I68" s="9"/>
      <c r="J68" s="9"/>
    </row>
    <row r="69" spans="2:10" ht="12.75">
      <c r="B69" s="9"/>
      <c r="C69" s="9"/>
      <c r="D69" s="9"/>
      <c r="E69" s="9"/>
      <c r="F69" s="9"/>
      <c r="G69" s="9"/>
      <c r="H69" s="9"/>
      <c r="I69" s="9"/>
      <c r="J69" s="9"/>
    </row>
    <row r="70" spans="2:10" ht="12.75">
      <c r="B70" s="9"/>
      <c r="C70" s="9"/>
      <c r="D70" s="9"/>
      <c r="E70" s="9"/>
      <c r="F70" s="9"/>
      <c r="G70" s="9"/>
      <c r="H70" s="9"/>
      <c r="I70" s="9"/>
      <c r="J70" s="9"/>
    </row>
    <row r="71" spans="2:10" ht="12.75">
      <c r="B71" s="9"/>
      <c r="C71" s="9"/>
      <c r="D71" s="9"/>
      <c r="E71" s="9"/>
      <c r="F71" s="9"/>
      <c r="G71" s="9"/>
      <c r="H71" s="9"/>
      <c r="I71" s="9"/>
      <c r="J71" s="9"/>
    </row>
    <row r="72" spans="2:10" ht="12.75">
      <c r="B72" s="9"/>
      <c r="C72" s="9"/>
      <c r="D72" s="9"/>
      <c r="E72" s="9"/>
      <c r="F72" s="9"/>
      <c r="G72" s="9"/>
      <c r="H72" s="9"/>
      <c r="I72" s="9"/>
      <c r="J72" s="9"/>
    </row>
    <row r="73" spans="2:10" ht="12.75">
      <c r="B73" s="9"/>
      <c r="C73" s="9"/>
      <c r="D73" s="9"/>
      <c r="E73" s="9"/>
      <c r="F73" s="9"/>
      <c r="G73" s="9"/>
      <c r="H73" s="9"/>
      <c r="I73" s="9"/>
      <c r="J73" s="9"/>
    </row>
    <row r="74" spans="2:10" ht="12.75">
      <c r="B74" s="9"/>
      <c r="C74" s="9"/>
      <c r="D74" s="9"/>
      <c r="E74" s="9"/>
      <c r="F74" s="9"/>
      <c r="G74" s="9"/>
      <c r="H74" s="9"/>
      <c r="I74" s="9"/>
      <c r="J74" s="9"/>
    </row>
    <row r="75" spans="2:10" ht="12.75">
      <c r="B75" s="9"/>
      <c r="C75" s="9"/>
      <c r="D75" s="9"/>
      <c r="E75" s="9"/>
      <c r="F75" s="9"/>
      <c r="G75" s="9"/>
      <c r="H75" s="9"/>
      <c r="I75" s="9"/>
      <c r="J75" s="9"/>
    </row>
    <row r="76" spans="2:10" ht="12.75">
      <c r="B76" s="9"/>
      <c r="C76" s="9"/>
      <c r="D76" s="9"/>
      <c r="E76" s="9"/>
      <c r="F76" s="9"/>
      <c r="G76" s="9"/>
      <c r="H76" s="9"/>
      <c r="I76" s="9"/>
      <c r="J76" s="9"/>
    </row>
    <row r="77" spans="2:10" ht="12.75">
      <c r="B77" s="9"/>
      <c r="C77" s="9"/>
      <c r="D77" s="9"/>
      <c r="E77" s="9"/>
      <c r="F77" s="9"/>
      <c r="G77" s="9"/>
      <c r="H77" s="9"/>
      <c r="I77" s="9"/>
      <c r="J77" s="9"/>
    </row>
    <row r="78" spans="2:10" ht="12.75">
      <c r="B78" s="9"/>
      <c r="C78" s="9"/>
      <c r="D78" s="9"/>
      <c r="E78" s="9"/>
      <c r="F78" s="9"/>
      <c r="G78" s="9"/>
      <c r="H78" s="9"/>
      <c r="I78" s="9"/>
      <c r="J78" s="9"/>
    </row>
    <row r="79" spans="2:10" ht="12.75">
      <c r="B79" s="9"/>
      <c r="C79" s="9"/>
      <c r="D79" s="9"/>
      <c r="E79" s="9"/>
      <c r="F79" s="9"/>
      <c r="G79" s="9"/>
      <c r="H79" s="9"/>
      <c r="I79" s="9"/>
      <c r="J79" s="9"/>
    </row>
    <row r="80" spans="2:10" ht="12.75">
      <c r="B80" s="9"/>
      <c r="C80" s="9"/>
      <c r="D80" s="9"/>
      <c r="E80" s="9"/>
      <c r="F80" s="9"/>
      <c r="G80" s="9"/>
      <c r="H80" s="9"/>
      <c r="I80" s="9"/>
      <c r="J80" s="9"/>
    </row>
    <row r="81" spans="2:10" ht="12.75">
      <c r="B81" s="9"/>
      <c r="C81" s="9"/>
      <c r="D81" s="9"/>
      <c r="E81" s="9"/>
      <c r="F81" s="9"/>
      <c r="G81" s="9"/>
      <c r="H81" s="9"/>
      <c r="I81" s="9"/>
      <c r="J81" s="9"/>
    </row>
    <row r="82" spans="2:10" ht="12.75">
      <c r="B82" s="9"/>
      <c r="C82" s="9"/>
      <c r="D82" s="9"/>
      <c r="E82" s="9"/>
      <c r="F82" s="9"/>
      <c r="G82" s="9"/>
      <c r="H82" s="9"/>
      <c r="I82" s="9"/>
      <c r="J82" s="9"/>
    </row>
    <row r="83" spans="2:10" ht="12.75">
      <c r="B83" s="9"/>
      <c r="C83" s="9"/>
      <c r="D83" s="9"/>
      <c r="E83" s="9"/>
      <c r="F83" s="9"/>
      <c r="G83" s="9"/>
      <c r="H83" s="9"/>
      <c r="I83" s="9"/>
      <c r="J83" s="9"/>
    </row>
    <row r="84" spans="2:10" ht="12.75">
      <c r="B84" s="9"/>
      <c r="C84" s="9"/>
      <c r="D84" s="9"/>
      <c r="E84" s="9"/>
      <c r="F84" s="9"/>
      <c r="G84" s="9"/>
      <c r="H84" s="9"/>
      <c r="I84" s="9"/>
      <c r="J84" s="9"/>
    </row>
    <row r="85" spans="2:10" ht="12.75">
      <c r="B85" s="9"/>
      <c r="C85" s="9"/>
      <c r="D85" s="9"/>
      <c r="E85" s="9"/>
      <c r="F85" s="9"/>
      <c r="G85" s="9"/>
      <c r="H85" s="9"/>
      <c r="I85" s="9"/>
      <c r="J85" s="9"/>
    </row>
    <row r="86" spans="2:10" ht="12.75">
      <c r="B86" s="9"/>
      <c r="C86" s="9"/>
      <c r="D86" s="9"/>
      <c r="E86" s="9"/>
      <c r="F86" s="9"/>
      <c r="G86" s="9"/>
      <c r="H86" s="9"/>
      <c r="I86" s="9"/>
      <c r="J86" s="9"/>
    </row>
    <row r="87" spans="2:10" ht="12.75">
      <c r="B87" s="9"/>
      <c r="C87" s="9"/>
      <c r="D87" s="9"/>
      <c r="E87" s="9"/>
      <c r="F87" s="9"/>
      <c r="G87" s="9"/>
      <c r="H87" s="9"/>
      <c r="I87" s="9"/>
      <c r="J87" s="9"/>
    </row>
    <row r="88" spans="2:10" ht="12.75">
      <c r="B88" s="9"/>
      <c r="C88" s="9"/>
      <c r="D88" s="9"/>
      <c r="E88" s="9"/>
      <c r="F88" s="9"/>
      <c r="G88" s="9"/>
      <c r="H88" s="9"/>
      <c r="I88" s="9"/>
      <c r="J88" s="9"/>
    </row>
    <row r="89" spans="2:10" ht="12.75">
      <c r="B89" s="9"/>
      <c r="C89" s="9"/>
      <c r="D89" s="9"/>
      <c r="E89" s="9"/>
      <c r="F89" s="9"/>
      <c r="G89" s="9"/>
      <c r="H89" s="9"/>
      <c r="I89" s="9"/>
      <c r="J89" s="9"/>
    </row>
    <row r="90" spans="2:10" ht="12.75">
      <c r="B90" s="9"/>
      <c r="C90" s="9"/>
      <c r="D90" s="9"/>
      <c r="E90" s="9"/>
      <c r="F90" s="9"/>
      <c r="G90" s="9"/>
      <c r="H90" s="9"/>
      <c r="I90" s="9"/>
      <c r="J90" s="9"/>
    </row>
    <row r="91" spans="2:10" ht="12.75">
      <c r="B91" s="9"/>
      <c r="C91" s="9"/>
      <c r="D91" s="9"/>
      <c r="E91" s="9"/>
      <c r="F91" s="9"/>
      <c r="G91" s="9"/>
      <c r="H91" s="9"/>
      <c r="I91" s="9"/>
      <c r="J91" s="9"/>
    </row>
    <row r="92" spans="2:10" ht="12.75">
      <c r="B92" s="9"/>
      <c r="C92" s="9"/>
      <c r="D92" s="9"/>
      <c r="E92" s="9"/>
      <c r="F92" s="9"/>
      <c r="G92" s="9"/>
      <c r="H92" s="9"/>
      <c r="I92" s="9"/>
      <c r="J92" s="9"/>
    </row>
    <row r="93" spans="2:10" ht="12.75">
      <c r="B93" s="9"/>
      <c r="C93" s="9"/>
      <c r="D93" s="9"/>
      <c r="E93" s="9"/>
      <c r="F93" s="9"/>
      <c r="G93" s="9"/>
      <c r="H93" s="9"/>
      <c r="I93" s="9"/>
      <c r="J93" s="9"/>
    </row>
    <row r="94" spans="2:10" ht="12.75">
      <c r="B94" s="9"/>
      <c r="C94" s="9"/>
      <c r="D94" s="9"/>
      <c r="E94" s="9"/>
      <c r="F94" s="9"/>
      <c r="G94" s="9"/>
      <c r="H94" s="9"/>
      <c r="I94" s="9"/>
      <c r="J94" s="9"/>
    </row>
    <row r="95" spans="2:10" ht="12.75">
      <c r="B95" s="9"/>
      <c r="C95" s="9"/>
      <c r="D95" s="9"/>
      <c r="E95" s="9"/>
      <c r="F95" s="9"/>
      <c r="G95" s="9"/>
      <c r="H95" s="9"/>
      <c r="I95" s="9"/>
      <c r="J95" s="9"/>
    </row>
    <row r="96" spans="2:10" ht="12.75">
      <c r="B96" s="9"/>
      <c r="C96" s="9"/>
      <c r="D96" s="9"/>
      <c r="E96" s="9"/>
      <c r="F96" s="9"/>
      <c r="G96" s="9"/>
      <c r="H96" s="9"/>
      <c r="I96" s="9"/>
      <c r="J96" s="9"/>
    </row>
    <row r="97" spans="2:10" ht="12.75">
      <c r="B97" s="9"/>
      <c r="C97" s="9"/>
      <c r="D97" s="9"/>
      <c r="E97" s="9"/>
      <c r="F97" s="9"/>
      <c r="G97" s="9"/>
      <c r="H97" s="9"/>
      <c r="I97" s="9"/>
      <c r="J97" s="9"/>
    </row>
    <row r="98" spans="2:10" ht="12.75">
      <c r="B98" s="9"/>
      <c r="C98" s="9"/>
      <c r="D98" s="9"/>
      <c r="E98" s="9"/>
      <c r="F98" s="9"/>
      <c r="G98" s="9"/>
      <c r="H98" s="9"/>
      <c r="I98" s="9"/>
      <c r="J98" s="9"/>
    </row>
    <row r="99" spans="2:10" ht="12.75">
      <c r="B99" s="9"/>
      <c r="C99" s="9"/>
      <c r="D99" s="9"/>
      <c r="E99" s="9"/>
      <c r="F99" s="9"/>
      <c r="G99" s="9"/>
      <c r="H99" s="9"/>
      <c r="I99" s="9"/>
      <c r="J99" s="9"/>
    </row>
    <row r="100" spans="2:10" ht="12.75">
      <c r="B100" s="9"/>
      <c r="C100" s="9"/>
      <c r="D100" s="9"/>
      <c r="E100" s="9"/>
      <c r="F100" s="9"/>
      <c r="G100" s="9"/>
      <c r="H100" s="9"/>
      <c r="I100" s="9"/>
      <c r="J100" s="9"/>
    </row>
    <row r="101" spans="2:10" ht="12.75">
      <c r="B101" s="9"/>
      <c r="C101" s="9"/>
      <c r="D101" s="9"/>
      <c r="E101" s="9"/>
      <c r="F101" s="9"/>
      <c r="G101" s="9"/>
      <c r="H101" s="9"/>
      <c r="I101" s="9"/>
      <c r="J101" s="9"/>
    </row>
    <row r="102" spans="2:10" ht="12.75">
      <c r="B102" s="9"/>
      <c r="C102" s="9"/>
      <c r="D102" s="9"/>
      <c r="E102" s="9"/>
      <c r="F102" s="9"/>
      <c r="G102" s="9"/>
      <c r="H102" s="9"/>
      <c r="I102" s="9"/>
      <c r="J102" s="9"/>
    </row>
    <row r="103" spans="2:10" ht="12.75">
      <c r="B103" s="9"/>
      <c r="C103" s="9"/>
      <c r="D103" s="9"/>
      <c r="E103" s="9"/>
      <c r="F103" s="9"/>
      <c r="G103" s="9"/>
      <c r="H103" s="9"/>
      <c r="I103" s="9"/>
      <c r="J103" s="9"/>
    </row>
    <row r="104" spans="2:10" ht="12.75">
      <c r="B104" s="9"/>
      <c r="C104" s="9"/>
      <c r="D104" s="9"/>
      <c r="E104" s="9"/>
      <c r="F104" s="9"/>
      <c r="G104" s="9"/>
      <c r="H104" s="9"/>
      <c r="I104" s="9"/>
      <c r="J104" s="9"/>
    </row>
    <row r="105" spans="2:10" ht="12.75">
      <c r="B105" s="9"/>
      <c r="C105" s="9"/>
      <c r="D105" s="9"/>
      <c r="E105" s="9"/>
      <c r="F105" s="9"/>
      <c r="G105" s="9"/>
      <c r="H105" s="9"/>
      <c r="I105" s="9"/>
      <c r="J105" s="9"/>
    </row>
    <row r="106" spans="2:10" ht="12.75">
      <c r="B106" s="9"/>
      <c r="C106" s="9"/>
      <c r="D106" s="9"/>
      <c r="E106" s="9"/>
      <c r="F106" s="9"/>
      <c r="G106" s="9"/>
      <c r="H106" s="9"/>
      <c r="I106" s="9"/>
      <c r="J106" s="9"/>
    </row>
    <row r="107" spans="2:10" ht="12.75">
      <c r="B107" s="9"/>
      <c r="C107" s="9"/>
      <c r="D107" s="9"/>
      <c r="E107" s="9"/>
      <c r="F107" s="9"/>
      <c r="G107" s="9"/>
      <c r="H107" s="9"/>
      <c r="I107" s="9"/>
      <c r="J107" s="9"/>
    </row>
    <row r="108" spans="2:10" ht="12.75">
      <c r="B108" s="9"/>
      <c r="C108" s="9"/>
      <c r="D108" s="9"/>
      <c r="E108" s="9"/>
      <c r="F108" s="9"/>
      <c r="G108" s="9"/>
      <c r="H108" s="9"/>
      <c r="I108" s="9"/>
      <c r="J108" s="9"/>
    </row>
    <row r="109" spans="2:10" ht="12.75">
      <c r="B109" s="9"/>
      <c r="C109" s="9"/>
      <c r="D109" s="9"/>
      <c r="E109" s="9"/>
      <c r="F109" s="9"/>
      <c r="G109" s="9"/>
      <c r="H109" s="9"/>
      <c r="I109" s="9"/>
      <c r="J109" s="9"/>
    </row>
    <row r="110" spans="2:10" ht="12.75">
      <c r="B110" s="9"/>
      <c r="C110" s="9"/>
      <c r="D110" s="9"/>
      <c r="E110" s="9"/>
      <c r="F110" s="9"/>
      <c r="G110" s="9"/>
      <c r="H110" s="9"/>
      <c r="I110" s="9"/>
      <c r="J110" s="9"/>
    </row>
    <row r="111" spans="2:10" ht="12.75">
      <c r="B111" s="9"/>
      <c r="C111" s="9"/>
      <c r="D111" s="9"/>
      <c r="E111" s="9"/>
      <c r="F111" s="9"/>
      <c r="G111" s="9"/>
      <c r="H111" s="9"/>
      <c r="I111" s="9"/>
      <c r="J111" s="9"/>
    </row>
    <row r="112" spans="2:10" ht="12.75">
      <c r="B112" s="9"/>
      <c r="C112" s="9"/>
      <c r="D112" s="9"/>
      <c r="E112" s="9"/>
      <c r="F112" s="9"/>
      <c r="G112" s="9"/>
      <c r="H112" s="9"/>
      <c r="I112" s="9"/>
      <c r="J112" s="9"/>
    </row>
    <row r="113" spans="2:10" ht="12.75">
      <c r="B113" s="9"/>
      <c r="C113" s="9"/>
      <c r="D113" s="9"/>
      <c r="E113" s="9"/>
      <c r="F113" s="9"/>
      <c r="G113" s="9"/>
      <c r="H113" s="9"/>
      <c r="I113" s="9"/>
      <c r="J113" s="9"/>
    </row>
    <row r="114" spans="2:10" ht="12.75">
      <c r="B114" s="9"/>
      <c r="C114" s="9"/>
      <c r="D114" s="9"/>
      <c r="E114" s="9"/>
      <c r="F114" s="9"/>
      <c r="G114" s="9"/>
      <c r="H114" s="9"/>
      <c r="I114" s="9"/>
      <c r="J114" s="9"/>
    </row>
    <row r="115" spans="2:10" ht="12.75">
      <c r="B115" s="9"/>
      <c r="C115" s="9"/>
      <c r="D115" s="9"/>
      <c r="E115" s="9"/>
      <c r="F115" s="9"/>
      <c r="G115" s="9"/>
      <c r="H115" s="9"/>
      <c r="I115" s="9"/>
      <c r="J115" s="9"/>
    </row>
    <row r="116" spans="2:10" ht="12.75">
      <c r="B116" s="9"/>
      <c r="C116" s="9"/>
      <c r="D116" s="9"/>
      <c r="E116" s="9"/>
      <c r="F116" s="9"/>
      <c r="G116" s="9"/>
      <c r="H116" s="9"/>
      <c r="I116" s="9"/>
      <c r="J116" s="9"/>
    </row>
    <row r="117" spans="2:10" ht="12.75">
      <c r="B117" s="9"/>
      <c r="C117" s="9"/>
      <c r="D117" s="9"/>
      <c r="E117" s="9"/>
      <c r="F117" s="9"/>
      <c r="G117" s="9"/>
      <c r="H117" s="9"/>
      <c r="I117" s="9"/>
      <c r="J117" s="9"/>
    </row>
    <row r="118" spans="2:10" ht="12.75">
      <c r="B118" s="9"/>
      <c r="C118" s="9"/>
      <c r="D118" s="9"/>
      <c r="E118" s="9"/>
      <c r="F118" s="9"/>
      <c r="G118" s="9"/>
      <c r="H118" s="9"/>
      <c r="I118" s="9"/>
      <c r="J118" s="9"/>
    </row>
    <row r="119" spans="2:10" ht="12.75">
      <c r="B119" s="9"/>
      <c r="C119" s="9"/>
      <c r="D119" s="9"/>
      <c r="E119" s="9"/>
      <c r="F119" s="9"/>
      <c r="G119" s="9"/>
      <c r="H119" s="9"/>
      <c r="I119" s="9"/>
      <c r="J119" s="9"/>
    </row>
    <row r="120" spans="2:10" ht="12.75">
      <c r="B120" s="9"/>
      <c r="C120" s="9"/>
      <c r="D120" s="9"/>
      <c r="E120" s="9"/>
      <c r="F120" s="9"/>
      <c r="G120" s="9"/>
      <c r="H120" s="9"/>
      <c r="I120" s="9"/>
      <c r="J120" s="9"/>
    </row>
    <row r="121" spans="2:10" ht="12.75">
      <c r="B121" s="9"/>
      <c r="C121" s="9"/>
      <c r="D121" s="9"/>
      <c r="E121" s="9"/>
      <c r="F121" s="9"/>
      <c r="G121" s="9"/>
      <c r="H121" s="9"/>
      <c r="I121" s="9"/>
      <c r="J121" s="9"/>
    </row>
    <row r="122" spans="2:10" ht="12.75">
      <c r="B122" s="9"/>
      <c r="C122" s="9"/>
      <c r="D122" s="9"/>
      <c r="E122" s="9"/>
      <c r="F122" s="9"/>
      <c r="G122" s="9"/>
      <c r="H122" s="9"/>
      <c r="I122" s="9"/>
      <c r="J122" s="9"/>
    </row>
    <row r="123" spans="2:10" ht="12.75">
      <c r="B123" s="9"/>
      <c r="C123" s="9"/>
      <c r="D123" s="9"/>
      <c r="E123" s="9"/>
      <c r="F123" s="9"/>
      <c r="G123" s="9"/>
      <c r="H123" s="9"/>
      <c r="I123" s="9"/>
      <c r="J123" s="9"/>
    </row>
    <row r="124" spans="2:10" ht="12.75">
      <c r="B124" s="9"/>
      <c r="C124" s="9"/>
      <c r="D124" s="9"/>
      <c r="E124" s="9"/>
      <c r="F124" s="9"/>
      <c r="G124" s="9"/>
      <c r="H124" s="9"/>
      <c r="I124" s="9"/>
      <c r="J124" s="9"/>
    </row>
    <row r="125" spans="2:10" ht="12.75">
      <c r="B125" s="9"/>
      <c r="C125" s="9"/>
      <c r="D125" s="9"/>
      <c r="E125" s="9"/>
      <c r="F125" s="9"/>
      <c r="G125" s="9"/>
      <c r="H125" s="9"/>
      <c r="I125" s="9"/>
      <c r="J125" s="9"/>
    </row>
    <row r="126" spans="2:10" ht="12.75">
      <c r="B126" s="9"/>
      <c r="C126" s="9"/>
      <c r="D126" s="9"/>
      <c r="E126" s="9"/>
      <c r="F126" s="9"/>
      <c r="G126" s="9"/>
      <c r="H126" s="9"/>
      <c r="I126" s="9"/>
      <c r="J126" s="9"/>
    </row>
    <row r="127" spans="2:10" ht="12.75">
      <c r="B127" s="9"/>
      <c r="C127" s="9"/>
      <c r="D127" s="9"/>
      <c r="E127" s="9"/>
      <c r="F127" s="9"/>
      <c r="G127" s="9"/>
      <c r="H127" s="9"/>
      <c r="I127" s="9"/>
      <c r="J127" s="9"/>
    </row>
    <row r="128" spans="2:10" ht="12.75">
      <c r="B128" s="9"/>
      <c r="C128" s="9"/>
      <c r="D128" s="9"/>
      <c r="E128" s="9"/>
      <c r="F128" s="9"/>
      <c r="G128" s="9"/>
      <c r="H128" s="9"/>
      <c r="I128" s="9"/>
      <c r="J128" s="9"/>
    </row>
    <row r="129" spans="2:10" ht="12.75">
      <c r="B129" s="9"/>
      <c r="C129" s="9"/>
      <c r="D129" s="9"/>
      <c r="E129" s="9"/>
      <c r="F129" s="9"/>
      <c r="G129" s="9"/>
      <c r="H129" s="9"/>
      <c r="I129" s="9"/>
      <c r="J129" s="9"/>
    </row>
    <row r="130" spans="2:10" ht="12.75">
      <c r="B130" s="9"/>
      <c r="C130" s="9"/>
      <c r="D130" s="9"/>
      <c r="E130" s="9"/>
      <c r="F130" s="9"/>
      <c r="G130" s="9"/>
      <c r="H130" s="9"/>
      <c r="I130" s="9"/>
      <c r="J130" s="9"/>
    </row>
    <row r="131" spans="2:10" ht="12.75">
      <c r="B131" s="9"/>
      <c r="C131" s="9"/>
      <c r="D131" s="9"/>
      <c r="E131" s="9"/>
      <c r="F131" s="9"/>
      <c r="G131" s="9"/>
      <c r="H131" s="9"/>
      <c r="I131" s="9"/>
      <c r="J131" s="9"/>
    </row>
    <row r="132" spans="2:10" ht="12.75">
      <c r="B132" s="9"/>
      <c r="C132" s="9"/>
      <c r="D132" s="9"/>
      <c r="E132" s="9"/>
      <c r="F132" s="9"/>
      <c r="G132" s="9"/>
      <c r="H132" s="9"/>
      <c r="I132" s="9"/>
      <c r="J132" s="9"/>
    </row>
    <row r="133" spans="2:10" ht="12.75">
      <c r="B133" s="9"/>
      <c r="C133" s="9"/>
      <c r="D133" s="9"/>
      <c r="E133" s="9"/>
      <c r="F133" s="9"/>
      <c r="G133" s="9"/>
      <c r="H133" s="9"/>
      <c r="I133" s="9"/>
      <c r="J133" s="9"/>
    </row>
  </sheetData>
  <sheetProtection/>
  <mergeCells count="23">
    <mergeCell ref="A2:K2"/>
    <mergeCell ref="A3:K3"/>
    <mergeCell ref="A4:K4"/>
    <mergeCell ref="A6:A8"/>
    <mergeCell ref="R6:W6"/>
    <mergeCell ref="R7:S7"/>
    <mergeCell ref="J7:K7"/>
    <mergeCell ref="L7:M7"/>
    <mergeCell ref="B6:B8"/>
    <mergeCell ref="X6:AC6"/>
    <mergeCell ref="X7:Y7"/>
    <mergeCell ref="Z7:AA7"/>
    <mergeCell ref="AB7:AC7"/>
    <mergeCell ref="V7:W7"/>
    <mergeCell ref="P1:Q1"/>
    <mergeCell ref="C6:E7"/>
    <mergeCell ref="F6:K6"/>
    <mergeCell ref="F7:G7"/>
    <mergeCell ref="H7:I7"/>
    <mergeCell ref="L6:Q6"/>
    <mergeCell ref="T7:U7"/>
    <mergeCell ref="N7:O7"/>
    <mergeCell ref="P7:Q7"/>
  </mergeCells>
  <printOptions/>
  <pageMargins left="0" right="0" top="0" bottom="0" header="0.5118110236220472" footer="0.5118110236220472"/>
  <pageSetup horizontalDpi="600" verticalDpi="600" orientation="landscape" paperSize="9" scale="53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2017-10-09T10:10:33Z</cp:lastPrinted>
  <dcterms:created xsi:type="dcterms:W3CDTF">2016-03-28T07:13:45Z</dcterms:created>
  <dcterms:modified xsi:type="dcterms:W3CDTF">2017-10-09T12:11:18Z</dcterms:modified>
  <cp:category/>
  <cp:version/>
  <cp:contentType/>
  <cp:contentStatus/>
</cp:coreProperties>
</file>