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115" windowHeight="11055" activeTab="2"/>
  </bookViews>
  <sheets>
    <sheet name="1 кв" sheetId="4" r:id="rId1"/>
    <sheet name="2 кв" sheetId="5" r:id="rId2"/>
    <sheet name="3кв " sheetId="6" r:id="rId3"/>
  </sheets>
  <calcPr calcId="125725"/>
</workbook>
</file>

<file path=xl/calcChain.xml><?xml version="1.0" encoding="utf-8"?>
<calcChain xmlns="http://schemas.openxmlformats.org/spreadsheetml/2006/main">
  <c r="F33" i="6"/>
  <c r="F34"/>
  <c r="F35"/>
  <c r="F15"/>
  <c r="F17"/>
  <c r="F19"/>
  <c r="C26"/>
  <c r="C20"/>
  <c r="C9"/>
  <c r="C12"/>
  <c r="C13"/>
  <c r="C14"/>
  <c r="C15"/>
  <c r="C16"/>
  <c r="C17"/>
  <c r="C18"/>
  <c r="C19"/>
  <c r="C11"/>
  <c r="C8"/>
  <c r="C22"/>
  <c r="C23"/>
  <c r="C24"/>
  <c r="C25"/>
  <c r="C28"/>
  <c r="C29"/>
  <c r="C30"/>
  <c r="C31"/>
  <c r="C32"/>
  <c r="C33"/>
  <c r="C34"/>
  <c r="C35"/>
  <c r="C36"/>
  <c r="C37"/>
  <c r="C38"/>
  <c r="C39"/>
  <c r="C40"/>
  <c r="C41"/>
  <c r="C42"/>
  <c r="C43"/>
  <c r="C44"/>
  <c r="C7"/>
  <c r="C45" s="1"/>
  <c r="E44"/>
  <c r="D44"/>
  <c r="E43"/>
  <c r="D43"/>
  <c r="D42"/>
  <c r="E41"/>
  <c r="D41"/>
  <c r="E40"/>
  <c r="D40"/>
  <c r="E39"/>
  <c r="D39"/>
  <c r="L38"/>
  <c r="K38"/>
  <c r="J38"/>
  <c r="I38"/>
  <c r="H38"/>
  <c r="E38" s="1"/>
  <c r="G38"/>
  <c r="D38" s="1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L26"/>
  <c r="K26"/>
  <c r="J26"/>
  <c r="I26"/>
  <c r="H26"/>
  <c r="E26" s="1"/>
  <c r="G26"/>
  <c r="E25"/>
  <c r="D25"/>
  <c r="E24"/>
  <c r="D24"/>
  <c r="E23"/>
  <c r="D23"/>
  <c r="E22"/>
  <c r="D22"/>
  <c r="F22" s="1"/>
  <c r="L20"/>
  <c r="K20"/>
  <c r="J20"/>
  <c r="I20"/>
  <c r="H20"/>
  <c r="G20"/>
  <c r="D20" s="1"/>
  <c r="E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L9"/>
  <c r="K9"/>
  <c r="J9"/>
  <c r="I9"/>
  <c r="H9"/>
  <c r="G9"/>
  <c r="E9"/>
  <c r="E8"/>
  <c r="D8"/>
  <c r="E7"/>
  <c r="D7"/>
  <c r="C8" i="5"/>
  <c r="C9"/>
  <c r="C10"/>
  <c r="C11"/>
  <c r="C12"/>
  <c r="C13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7"/>
  <c r="E44"/>
  <c r="D44"/>
  <c r="E43"/>
  <c r="D43"/>
  <c r="D42"/>
  <c r="E41"/>
  <c r="D41"/>
  <c r="E40"/>
  <c r="D40"/>
  <c r="E39"/>
  <c r="D39"/>
  <c r="L38"/>
  <c r="K38"/>
  <c r="J38"/>
  <c r="I38"/>
  <c r="H38"/>
  <c r="G38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L26"/>
  <c r="K26"/>
  <c r="J26"/>
  <c r="I26"/>
  <c r="H26"/>
  <c r="E26" s="1"/>
  <c r="G26"/>
  <c r="E25"/>
  <c r="D25"/>
  <c r="E24"/>
  <c r="D24"/>
  <c r="E23"/>
  <c r="D23"/>
  <c r="E22"/>
  <c r="D22"/>
  <c r="E21"/>
  <c r="D21"/>
  <c r="L20"/>
  <c r="K20"/>
  <c r="J20"/>
  <c r="I20"/>
  <c r="H20"/>
  <c r="E20" s="1"/>
  <c r="G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L9"/>
  <c r="K9"/>
  <c r="J9"/>
  <c r="I9"/>
  <c r="D9" s="1"/>
  <c r="H9"/>
  <c r="G9"/>
  <c r="E8"/>
  <c r="D8"/>
  <c r="E7"/>
  <c r="D7"/>
  <c r="G45" i="4"/>
  <c r="I45"/>
  <c r="H26"/>
  <c r="I26"/>
  <c r="J26"/>
  <c r="K26"/>
  <c r="L26"/>
  <c r="G26"/>
  <c r="D11"/>
  <c r="E11"/>
  <c r="D12"/>
  <c r="E12"/>
  <c r="D13"/>
  <c r="E13"/>
  <c r="D18"/>
  <c r="E18"/>
  <c r="D19"/>
  <c r="E19"/>
  <c r="H38"/>
  <c r="I38"/>
  <c r="J38"/>
  <c r="J45" s="1"/>
  <c r="K38"/>
  <c r="L38"/>
  <c r="G38"/>
  <c r="E44"/>
  <c r="D44"/>
  <c r="F44" s="1"/>
  <c r="E43"/>
  <c r="D43"/>
  <c r="D42"/>
  <c r="E41"/>
  <c r="D41"/>
  <c r="E40"/>
  <c r="D40"/>
  <c r="E39"/>
  <c r="D39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F29" s="1"/>
  <c r="E28"/>
  <c r="D28"/>
  <c r="E27"/>
  <c r="D27"/>
  <c r="E25"/>
  <c r="D25"/>
  <c r="E24"/>
  <c r="D24"/>
  <c r="E23"/>
  <c r="D23"/>
  <c r="E22"/>
  <c r="D22"/>
  <c r="E21"/>
  <c r="D21"/>
  <c r="L20"/>
  <c r="K20"/>
  <c r="J20"/>
  <c r="I20"/>
  <c r="H20"/>
  <c r="E20" s="1"/>
  <c r="G20"/>
  <c r="E17"/>
  <c r="D17"/>
  <c r="E16"/>
  <c r="D16"/>
  <c r="E15"/>
  <c r="D15"/>
  <c r="E14"/>
  <c r="F14" s="1"/>
  <c r="D14"/>
  <c r="E10"/>
  <c r="D10"/>
  <c r="L9"/>
  <c r="K9"/>
  <c r="J9"/>
  <c r="I9"/>
  <c r="H9"/>
  <c r="G9"/>
  <c r="D9"/>
  <c r="E8"/>
  <c r="F8" s="1"/>
  <c r="D8"/>
  <c r="E7"/>
  <c r="D7"/>
  <c r="C45"/>
  <c r="F40"/>
  <c r="F41"/>
  <c r="E9"/>
  <c r="F40" i="6" l="1"/>
  <c r="G45"/>
  <c r="D26"/>
  <c r="F24"/>
  <c r="F29"/>
  <c r="F31"/>
  <c r="F43"/>
  <c r="F7"/>
  <c r="F44"/>
  <c r="F38"/>
  <c r="F41"/>
  <c r="I45"/>
  <c r="K45"/>
  <c r="F28"/>
  <c r="F30"/>
  <c r="F20"/>
  <c r="F23"/>
  <c r="H45"/>
  <c r="J45"/>
  <c r="L45"/>
  <c r="F8"/>
  <c r="E45"/>
  <c r="D9"/>
  <c r="D26" i="5"/>
  <c r="D45" s="1"/>
  <c r="D20"/>
  <c r="L45"/>
  <c r="J45"/>
  <c r="H45"/>
  <c r="F31"/>
  <c r="F29"/>
  <c r="F20"/>
  <c r="F44"/>
  <c r="F38"/>
  <c r="F41"/>
  <c r="F40"/>
  <c r="F35"/>
  <c r="F28"/>
  <c r="F30"/>
  <c r="G45"/>
  <c r="I45"/>
  <c r="K45"/>
  <c r="F22"/>
  <c r="F23"/>
  <c r="F24"/>
  <c r="F8"/>
  <c r="F43"/>
  <c r="E9"/>
  <c r="F35" i="4"/>
  <c r="F31"/>
  <c r="L45"/>
  <c r="E26"/>
  <c r="E38"/>
  <c r="F23"/>
  <c r="F24"/>
  <c r="F22"/>
  <c r="F7"/>
  <c r="F43"/>
  <c r="F30"/>
  <c r="H45"/>
  <c r="F28"/>
  <c r="K45"/>
  <c r="F9"/>
  <c r="D26"/>
  <c r="D20"/>
  <c r="F20" s="1"/>
  <c r="D38"/>
  <c r="D45" i="6" l="1"/>
  <c r="E45" i="5"/>
  <c r="C45"/>
  <c r="F7"/>
  <c r="F38" i="4"/>
  <c r="E45"/>
  <c r="D45"/>
  <c r="F9" i="5" l="1"/>
</calcChain>
</file>

<file path=xl/sharedStrings.xml><?xml version="1.0" encoding="utf-8"?>
<sst xmlns="http://schemas.openxmlformats.org/spreadsheetml/2006/main" count="279" uniqueCount="104">
  <si>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</si>
  <si>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</si>
  <si>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</si>
  <si>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</si>
  <si>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</si>
  <si>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</si>
  <si>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</si>
  <si>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</si>
  <si>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ВСЬОГО</t>
  </si>
  <si>
    <t>Назва видатків</t>
  </si>
  <si>
    <t>Заробітна плата</t>
  </si>
  <si>
    <t>Нарахування на оплату праці</t>
  </si>
  <si>
    <t>з них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</si>
  <si>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</si>
  <si>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</si>
  <si>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</si>
  <si>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</si>
  <si>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</si>
  <si>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</si>
  <si>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Предмети, матеріали-всього</t>
  </si>
  <si>
    <t>канцелярське приладдя, папір</t>
  </si>
  <si>
    <t>інші (крупні суми розшифрувати)</t>
  </si>
  <si>
    <t>обладнання</t>
  </si>
  <si>
    <t>газопостачання</t>
  </si>
  <si>
    <t>Трансферти населенню-всього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</si>
  <si>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</si>
  <si>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</si>
  <si>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</si>
  <si>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</si>
  <si>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</si>
  <si>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</si>
  <si>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</si>
  <si>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</si>
  <si>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</si>
  <si>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</si>
  <si>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</si>
  <si>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</si>
  <si>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</si>
  <si>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</si>
  <si>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</si>
  <si>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</si>
  <si>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</si>
  <si>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</si>
  <si>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</si>
  <si>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</si>
  <si>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</si>
  <si>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7.1</t>
  </si>
  <si>
    <t>послуги зв"язку</t>
  </si>
  <si>
    <t>5.3</t>
  </si>
  <si>
    <t>5.4</t>
  </si>
  <si>
    <t>5.5</t>
  </si>
  <si>
    <t>заправка картриджу на принтер</t>
  </si>
  <si>
    <t>дератизація,дезинсекція</t>
  </si>
  <si>
    <t>вивіз ТПВ</t>
  </si>
  <si>
    <t>програмне забезпечення</t>
  </si>
  <si>
    <t>8</t>
  </si>
  <si>
    <t>9</t>
  </si>
  <si>
    <t>7.2</t>
  </si>
  <si>
    <t>Продукти харчування</t>
  </si>
  <si>
    <t>Медикаменти</t>
  </si>
  <si>
    <t>Директор</t>
  </si>
  <si>
    <t>В.М.Галух</t>
  </si>
  <si>
    <t>шкільна форма</t>
  </si>
  <si>
    <t>спортивна форма</t>
  </si>
  <si>
    <t>матеріальна допомога у вигляді компенсації</t>
  </si>
  <si>
    <t>5.6</t>
  </si>
  <si>
    <t>повірка лічильника</t>
  </si>
  <si>
    <t>5.7</t>
  </si>
  <si>
    <t>5.8</t>
  </si>
  <si>
    <t>5.9</t>
  </si>
  <si>
    <t>перевезучнів на змаган.,  зберіг.  підручників,видалення сухост.дерев</t>
  </si>
  <si>
    <t>Видатки на відрядження</t>
  </si>
  <si>
    <t>Пеня,рентна плата по воді,навчання</t>
  </si>
  <si>
    <t>головний розпорядник бюджетних коштів                                                                                                                                                                                                                                            тис.грн.</t>
  </si>
  <si>
    <t>страхування дітей,охорона праці</t>
  </si>
  <si>
    <t>7.3</t>
  </si>
  <si>
    <t>Окремі заходи по реалізації програм</t>
  </si>
  <si>
    <t>спец.одяг</t>
  </si>
  <si>
    <t>новорічні подарунки</t>
  </si>
  <si>
    <t>Залишок                      на 01.01.17р.</t>
  </si>
  <si>
    <t>Звіт про використання бюджетних коштів за І квартал 2017 року</t>
  </si>
  <si>
    <t>I квартал 2017 року</t>
  </si>
  <si>
    <t>перевірка вогнегасників та контуру зазем.повірка манометрів,тех.стану димовент.,підкл.інтерн.мереж,атестац.роб.місць</t>
  </si>
  <si>
    <t>Павлоградська загальноосвітня школа І-ІІІ ступенів №1 Павлоградської міської ради КПКВ 1011020</t>
  </si>
  <si>
    <t>Звіт про використання бюджетних коштів за ІI квартал 2017 року</t>
  </si>
  <si>
    <t>Залишок                      на 01.04.17р.</t>
  </si>
  <si>
    <t>II квартал 2017 року</t>
  </si>
  <si>
    <t>квітень</t>
  </si>
  <si>
    <t>травень</t>
  </si>
  <si>
    <t>червень</t>
  </si>
  <si>
    <t>послуги зв"язку послуги підключення до мережі інтернет</t>
  </si>
  <si>
    <t>канцелярське приладдя,  папір, флешки, учнівські парти</t>
  </si>
  <si>
    <t>послуги гарячого харчування</t>
  </si>
  <si>
    <t>розмежування електро,водо мереж</t>
  </si>
  <si>
    <t>Звіт про використання бюджетних коштів за ІII квартал 2017 року</t>
  </si>
  <si>
    <t>III квартал 2017 року</t>
  </si>
  <si>
    <t>липень</t>
  </si>
  <si>
    <t>серпень</t>
  </si>
  <si>
    <t>вересень</t>
  </si>
  <si>
    <t>Залишок                      на 01.07.17р.</t>
  </si>
  <si>
    <t>канцелярське приладдя,  папір, флешки, учнівські парти.стенди</t>
  </si>
  <si>
    <t>перевірка вогнегасників та контуру зазем.повірка манометрів,тех.стану димовент.,підкл.інтерн.мереж,атестац.роб.місць,встановл.ліч.води,ел.ен.</t>
  </si>
  <si>
    <t>гвинтівки,намети</t>
  </si>
  <si>
    <t>манометри,труби,крани,муфти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</si>
</sst>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justify" vertical="center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7" fillId="0" borderId="0" xfId="0" applyFont="1"/>
    <xf numFmtId="49" fontId="3" fillId="0" borderId="3" xfId="0" applyNumberFormat="1" applyFont="1" applyBorder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6" xfId="0" applyFont="1" applyBorder="1"/>
    <xf numFmtId="2" fontId="3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center"/>
    </xf>
    <xf numFmtId="2" fontId="9" fillId="0" borderId="1" xfId="0" applyNumberFormat="1" applyFont="1" applyBorder="1"/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9" fillId="0" borderId="13" xfId="0" applyNumberFormat="1" applyFont="1" applyBorder="1"/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/>
    </xf>
    <xf numFmtId="2" fontId="9" fillId="2" borderId="1" xfId="0" applyNumberFormat="1" applyFont="1" applyFill="1" applyBorder="1"/>
    <xf numFmtId="2" fontId="9" fillId="2" borderId="9" xfId="0" applyNumberFormat="1" applyFont="1" applyFill="1" applyBorder="1"/>
    <xf numFmtId="2" fontId="3" fillId="2" borderId="1" xfId="0" applyNumberFormat="1" applyFont="1" applyFill="1" applyBorder="1"/>
    <xf numFmtId="2" fontId="9" fillId="2" borderId="8" xfId="0" applyNumberFormat="1" applyFont="1" applyFill="1" applyBorder="1"/>
    <xf numFmtId="0" fontId="9" fillId="0" borderId="1" xfId="0" applyFont="1" applyBorder="1" applyAlignment="1">
      <alignment horizontal="justify" vertical="center"/>
    </xf>
    <xf numFmtId="2" fontId="9" fillId="0" borderId="1" xfId="0" applyNumberFormat="1" applyFont="1" applyFill="1" applyBorder="1"/>
    <xf numFmtId="0" fontId="6" fillId="0" borderId="18" xfId="0" applyFont="1" applyBorder="1" applyAlignment="1">
      <alignment horizontal="center" vertical="center"/>
    </xf>
    <xf numFmtId="2" fontId="9" fillId="0" borderId="19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view="pageLayout" zoomScaleNormal="100" workbookViewId="0">
      <selection activeCell="H17" sqref="H17"/>
    </sheetView>
  </sheetViews>
  <sheetFormatPr defaultRowHeight="12.75"/>
  <cols>
    <col min="1" max="1" width="8.85546875" customWidth="1"/>
    <col min="2" max="2" width="51.140625" customWidth="1"/>
    <col min="3" max="3" width="13.28515625" customWidth="1"/>
    <col min="4" max="4" width="11.85546875" customWidth="1"/>
    <col min="5" max="5" width="15" customWidth="1"/>
    <col min="6" max="6" width="10" customWidth="1"/>
    <col min="7" max="7" width="12" bestFit="1" customWidth="1"/>
    <col min="8" max="8" width="13.28515625" customWidth="1"/>
    <col min="9" max="9" width="10.7109375" customWidth="1"/>
    <col min="10" max="10" width="13.28515625" customWidth="1"/>
    <col min="11" max="11" width="10.42578125" customWidth="1"/>
    <col min="12" max="12" width="10.28515625" customWidth="1"/>
  </cols>
  <sheetData>
    <row r="1" spans="1:12" ht="20.25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>
      <c r="A2" s="40" t="s">
        <v>83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6.5" thickBot="1">
      <c r="A3" s="41" t="s">
        <v>73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>
      <c r="A4" s="42" t="s">
        <v>0</v>
      </c>
      <c r="B4" s="45" t="s">
        <v>9</v>
      </c>
      <c r="C4" s="48" t="s">
        <v>79</v>
      </c>
      <c r="D4" s="51" t="s">
        <v>81</v>
      </c>
      <c r="E4" s="35"/>
      <c r="F4" s="35"/>
      <c r="G4" s="35" t="s">
        <v>4</v>
      </c>
      <c r="H4" s="35"/>
      <c r="I4" s="35"/>
      <c r="J4" s="35"/>
      <c r="K4" s="35"/>
      <c r="L4" s="36"/>
    </row>
    <row r="5" spans="1:12" ht="15.75">
      <c r="A5" s="43"/>
      <c r="B5" s="46"/>
      <c r="C5" s="49"/>
      <c r="D5" s="52"/>
      <c r="E5" s="37"/>
      <c r="F5" s="37"/>
      <c r="G5" s="37" t="s">
        <v>5</v>
      </c>
      <c r="H5" s="37"/>
      <c r="I5" s="37" t="s">
        <v>6</v>
      </c>
      <c r="J5" s="37"/>
      <c r="K5" s="37" t="s">
        <v>7</v>
      </c>
      <c r="L5" s="38"/>
    </row>
    <row r="6" spans="1:12" ht="48" thickBot="1">
      <c r="A6" s="44"/>
      <c r="B6" s="47"/>
      <c r="C6" s="50"/>
      <c r="D6" s="31" t="s">
        <v>1</v>
      </c>
      <c r="E6" s="18" t="s">
        <v>2</v>
      </c>
      <c r="F6" s="20" t="s">
        <v>3</v>
      </c>
      <c r="G6" s="18" t="s">
        <v>1</v>
      </c>
      <c r="H6" s="19" t="s">
        <v>2</v>
      </c>
      <c r="I6" s="18" t="s">
        <v>1</v>
      </c>
      <c r="J6" s="19" t="s">
        <v>2</v>
      </c>
      <c r="K6" s="18" t="s">
        <v>1</v>
      </c>
      <c r="L6" s="14" t="s">
        <v>2</v>
      </c>
    </row>
    <row r="7" spans="1:12" ht="18.75">
      <c r="A7" s="5">
        <v>1</v>
      </c>
      <c r="B7" s="7" t="s">
        <v>10</v>
      </c>
      <c r="C7" s="32"/>
      <c r="D7" s="25">
        <f>G7+I7+K7</f>
        <v>1932.28</v>
      </c>
      <c r="E7" s="25">
        <f>H7+J7+L7</f>
        <v>1870.05</v>
      </c>
      <c r="F7" s="25">
        <f>E7/(D7+C7)*100</f>
        <v>96.779452253296625</v>
      </c>
      <c r="G7" s="25">
        <v>638.66</v>
      </c>
      <c r="H7" s="25">
        <v>625.72</v>
      </c>
      <c r="I7" s="25">
        <v>639.58000000000004</v>
      </c>
      <c r="J7" s="25">
        <v>643.04</v>
      </c>
      <c r="K7" s="25">
        <v>654.04</v>
      </c>
      <c r="L7" s="25">
        <v>601.29</v>
      </c>
    </row>
    <row r="8" spans="1:12" ht="18.75">
      <c r="A8" s="6">
        <v>2</v>
      </c>
      <c r="B8" s="2" t="s">
        <v>11</v>
      </c>
      <c r="C8" s="30"/>
      <c r="D8" s="25">
        <f>G8+I8+K8</f>
        <v>420.1</v>
      </c>
      <c r="E8" s="25">
        <f t="shared" ref="D8:E44" si="0">H8+J8+L8</f>
        <v>416.55000000000007</v>
      </c>
      <c r="F8" s="25">
        <f>E8/(D8+C8)*100</f>
        <v>99.154963104022869</v>
      </c>
      <c r="G8" s="25">
        <v>138</v>
      </c>
      <c r="H8" s="25">
        <v>137.56</v>
      </c>
      <c r="I8" s="25">
        <v>138.80000000000001</v>
      </c>
      <c r="J8" s="25">
        <v>139.27000000000001</v>
      </c>
      <c r="K8" s="25">
        <v>143.30000000000001</v>
      </c>
      <c r="L8" s="25">
        <v>139.72</v>
      </c>
    </row>
    <row r="9" spans="1:12" ht="18.75">
      <c r="A9" s="6">
        <v>3</v>
      </c>
      <c r="B9" s="29" t="s">
        <v>19</v>
      </c>
      <c r="C9" s="30"/>
      <c r="D9" s="25">
        <f>G9+I9+K9</f>
        <v>0.2</v>
      </c>
      <c r="E9" s="25">
        <f t="shared" si="0"/>
        <v>0.13</v>
      </c>
      <c r="F9" s="25">
        <f>E9/(D9+C9)*100</f>
        <v>65</v>
      </c>
      <c r="G9" s="25">
        <f t="shared" ref="G9:L9" si="1">SUM(G11:G19)</f>
        <v>0</v>
      </c>
      <c r="H9" s="25">
        <f t="shared" si="1"/>
        <v>0</v>
      </c>
      <c r="I9" s="25">
        <f t="shared" si="1"/>
        <v>0</v>
      </c>
      <c r="J9" s="25">
        <f t="shared" si="1"/>
        <v>0</v>
      </c>
      <c r="K9" s="25">
        <f t="shared" si="1"/>
        <v>0.2</v>
      </c>
      <c r="L9" s="25">
        <f t="shared" si="1"/>
        <v>0.13</v>
      </c>
    </row>
    <row r="10" spans="1:12" ht="18.75">
      <c r="A10" s="6"/>
      <c r="B10" s="2" t="s">
        <v>12</v>
      </c>
      <c r="C10" s="25"/>
      <c r="D10" s="27">
        <f t="shared" si="0"/>
        <v>0</v>
      </c>
      <c r="E10" s="25">
        <f t="shared" si="0"/>
        <v>0</v>
      </c>
      <c r="F10" s="25"/>
      <c r="G10" s="27"/>
      <c r="H10" s="27"/>
      <c r="I10" s="27"/>
      <c r="J10" s="27"/>
      <c r="K10" s="27"/>
      <c r="L10" s="27"/>
    </row>
    <row r="11" spans="1:12" ht="18.75">
      <c r="A11" s="9" t="s">
        <v>26</v>
      </c>
      <c r="B11" s="2" t="s">
        <v>62</v>
      </c>
      <c r="C11" s="25"/>
      <c r="D11" s="27">
        <f t="shared" si="0"/>
        <v>0</v>
      </c>
      <c r="E11" s="25">
        <f t="shared" si="0"/>
        <v>0</v>
      </c>
      <c r="F11" s="25">
        <v>0</v>
      </c>
      <c r="G11" s="27"/>
      <c r="H11" s="27"/>
      <c r="I11" s="27"/>
      <c r="J11" s="27"/>
      <c r="K11" s="27"/>
      <c r="L11" s="27"/>
    </row>
    <row r="12" spans="1:12" ht="18.75">
      <c r="A12" s="9" t="s">
        <v>27</v>
      </c>
      <c r="B12" s="2" t="s">
        <v>63</v>
      </c>
      <c r="C12" s="25"/>
      <c r="D12" s="27">
        <f t="shared" si="0"/>
        <v>0</v>
      </c>
      <c r="E12" s="25">
        <f t="shared" si="0"/>
        <v>0</v>
      </c>
      <c r="F12" s="25">
        <v>0</v>
      </c>
      <c r="G12" s="27"/>
      <c r="H12" s="27"/>
      <c r="I12" s="27"/>
      <c r="J12" s="27"/>
      <c r="K12" s="27"/>
      <c r="L12" s="27"/>
    </row>
    <row r="13" spans="1:12" ht="37.5">
      <c r="A13" s="9" t="s">
        <v>28</v>
      </c>
      <c r="B13" s="2" t="s">
        <v>64</v>
      </c>
      <c r="C13" s="25"/>
      <c r="D13" s="27">
        <f t="shared" si="0"/>
        <v>0</v>
      </c>
      <c r="E13" s="25">
        <f t="shared" si="0"/>
        <v>0</v>
      </c>
      <c r="F13" s="25"/>
      <c r="G13" s="27"/>
      <c r="H13" s="27"/>
      <c r="I13" s="27"/>
      <c r="J13" s="27"/>
      <c r="K13" s="27"/>
      <c r="L13" s="27"/>
    </row>
    <row r="14" spans="1:12" ht="18.75">
      <c r="A14" s="9" t="s">
        <v>29</v>
      </c>
      <c r="B14" s="2" t="s">
        <v>18</v>
      </c>
      <c r="C14" s="25"/>
      <c r="D14" s="27">
        <f t="shared" si="0"/>
        <v>0.2</v>
      </c>
      <c r="E14" s="25">
        <f t="shared" si="0"/>
        <v>0.13</v>
      </c>
      <c r="F14" s="25">
        <f>E14/(D14+C14)*100</f>
        <v>65</v>
      </c>
      <c r="G14" s="27"/>
      <c r="H14" s="27"/>
      <c r="I14" s="27"/>
      <c r="J14" s="27"/>
      <c r="K14" s="27">
        <v>0.2</v>
      </c>
      <c r="L14" s="27">
        <v>0.13</v>
      </c>
    </row>
    <row r="15" spans="1:12" ht="18.75">
      <c r="A15" s="9" t="s">
        <v>30</v>
      </c>
      <c r="B15" s="2" t="s">
        <v>20</v>
      </c>
      <c r="C15" s="25"/>
      <c r="D15" s="27">
        <f t="shared" si="0"/>
        <v>0</v>
      </c>
      <c r="E15" s="25">
        <f t="shared" si="0"/>
        <v>0</v>
      </c>
      <c r="F15" s="25"/>
      <c r="G15" s="27"/>
      <c r="H15" s="27"/>
      <c r="I15" s="27"/>
      <c r="J15" s="27"/>
      <c r="K15" s="27"/>
      <c r="L15" s="27"/>
    </row>
    <row r="16" spans="1:12" ht="18.75">
      <c r="A16" s="9" t="s">
        <v>31</v>
      </c>
      <c r="B16" s="2" t="s">
        <v>78</v>
      </c>
      <c r="C16" s="25"/>
      <c r="D16" s="27">
        <f t="shared" si="0"/>
        <v>0</v>
      </c>
      <c r="E16" s="25">
        <f t="shared" si="0"/>
        <v>0</v>
      </c>
      <c r="F16" s="25"/>
      <c r="G16" s="27"/>
      <c r="H16" s="27"/>
      <c r="I16" s="27"/>
      <c r="J16" s="27"/>
      <c r="K16" s="27"/>
      <c r="L16" s="27"/>
    </row>
    <row r="17" spans="1:12" ht="18.75">
      <c r="A17" s="9" t="s">
        <v>32</v>
      </c>
      <c r="B17" s="2" t="s">
        <v>77</v>
      </c>
      <c r="C17" s="25"/>
      <c r="D17" s="27">
        <f t="shared" si="0"/>
        <v>0</v>
      </c>
      <c r="E17" s="25">
        <f t="shared" si="0"/>
        <v>0</v>
      </c>
      <c r="F17" s="25"/>
      <c r="G17" s="27"/>
      <c r="H17" s="27"/>
      <c r="I17" s="27"/>
      <c r="J17" s="27"/>
      <c r="K17" s="27"/>
      <c r="L17" s="27"/>
    </row>
    <row r="18" spans="1:12" ht="18.75">
      <c r="A18" s="9" t="s">
        <v>33</v>
      </c>
      <c r="B18" s="2" t="s">
        <v>22</v>
      </c>
      <c r="C18" s="25"/>
      <c r="D18" s="27">
        <f t="shared" si="0"/>
        <v>0</v>
      </c>
      <c r="E18" s="25">
        <f t="shared" si="0"/>
        <v>0</v>
      </c>
      <c r="F18" s="25"/>
      <c r="G18" s="27"/>
      <c r="H18" s="27"/>
      <c r="I18" s="27"/>
      <c r="J18" s="27"/>
      <c r="K18" s="27"/>
      <c r="L18" s="27"/>
    </row>
    <row r="19" spans="1:12" ht="18.75">
      <c r="A19" s="9" t="s">
        <v>34</v>
      </c>
      <c r="B19" s="2" t="s">
        <v>21</v>
      </c>
      <c r="C19" s="25"/>
      <c r="D19" s="27">
        <f t="shared" si="0"/>
        <v>0</v>
      </c>
      <c r="E19" s="25">
        <f t="shared" si="0"/>
        <v>0</v>
      </c>
      <c r="F19" s="25"/>
      <c r="G19" s="27"/>
      <c r="H19" s="27"/>
      <c r="I19" s="27"/>
      <c r="J19" s="27"/>
      <c r="K19" s="27"/>
      <c r="L19" s="27"/>
    </row>
    <row r="20" spans="1:12" ht="24.75" customHeight="1">
      <c r="A20" s="9" t="s">
        <v>35</v>
      </c>
      <c r="B20" s="29" t="s">
        <v>13</v>
      </c>
      <c r="C20" s="25"/>
      <c r="D20" s="25">
        <f t="shared" si="0"/>
        <v>595.29999999999995</v>
      </c>
      <c r="E20" s="25">
        <f t="shared" si="0"/>
        <v>566.57999999999993</v>
      </c>
      <c r="F20" s="25">
        <f>E20/(D20+C20)*100</f>
        <v>95.175541743658655</v>
      </c>
      <c r="G20" s="26">
        <f t="shared" ref="G20:L20" si="2">SUM(G22:G25)</f>
        <v>333</v>
      </c>
      <c r="H20" s="26">
        <f t="shared" si="2"/>
        <v>292.29999999999995</v>
      </c>
      <c r="I20" s="26">
        <f t="shared" si="2"/>
        <v>138</v>
      </c>
      <c r="J20" s="26">
        <f t="shared" si="2"/>
        <v>150.72999999999999</v>
      </c>
      <c r="K20" s="26">
        <f t="shared" si="2"/>
        <v>124.3</v>
      </c>
      <c r="L20" s="25">
        <f t="shared" si="2"/>
        <v>123.55</v>
      </c>
    </row>
    <row r="21" spans="1:12" ht="18.75">
      <c r="A21" s="9"/>
      <c r="B21" s="2" t="s">
        <v>12</v>
      </c>
      <c r="C21" s="25"/>
      <c r="D21" s="27">
        <f t="shared" si="0"/>
        <v>0</v>
      </c>
      <c r="E21" s="25">
        <f t="shared" si="0"/>
        <v>0</v>
      </c>
      <c r="F21" s="25"/>
      <c r="G21" s="27"/>
      <c r="H21" s="27"/>
      <c r="I21" s="27"/>
      <c r="J21" s="27"/>
      <c r="K21" s="27"/>
      <c r="L21" s="27"/>
    </row>
    <row r="22" spans="1:12" ht="18.75">
      <c r="A22" s="9" t="s">
        <v>36</v>
      </c>
      <c r="B22" s="2" t="s">
        <v>14</v>
      </c>
      <c r="C22" s="25"/>
      <c r="D22" s="25">
        <f t="shared" si="0"/>
        <v>502.6</v>
      </c>
      <c r="E22" s="25">
        <f t="shared" si="0"/>
        <v>502.6</v>
      </c>
      <c r="F22" s="25">
        <f>E22/(D22+C22)*100</f>
        <v>100</v>
      </c>
      <c r="G22" s="27">
        <v>279.7</v>
      </c>
      <c r="H22" s="27">
        <v>279.58</v>
      </c>
      <c r="I22" s="27">
        <v>124.8</v>
      </c>
      <c r="J22" s="27">
        <v>124.87</v>
      </c>
      <c r="K22" s="27">
        <v>98.1</v>
      </c>
      <c r="L22" s="27">
        <v>98.15</v>
      </c>
    </row>
    <row r="23" spans="1:12" s="3" customFormat="1" ht="18.75">
      <c r="A23" s="9" t="s">
        <v>37</v>
      </c>
      <c r="B23" s="2" t="s">
        <v>15</v>
      </c>
      <c r="C23" s="25"/>
      <c r="D23" s="27">
        <f t="shared" si="0"/>
        <v>87.8</v>
      </c>
      <c r="E23" s="25">
        <f t="shared" si="0"/>
        <v>59.230000000000004</v>
      </c>
      <c r="F23" s="25">
        <f>E23/(D23+C23)*100</f>
        <v>67.460136674259687</v>
      </c>
      <c r="G23" s="27">
        <v>51</v>
      </c>
      <c r="H23" s="27">
        <v>12.14</v>
      </c>
      <c r="I23" s="27">
        <v>12.8</v>
      </c>
      <c r="J23" s="27">
        <v>24.57</v>
      </c>
      <c r="K23" s="27">
        <v>24</v>
      </c>
      <c r="L23" s="27">
        <v>22.52</v>
      </c>
    </row>
    <row r="24" spans="1:12" s="3" customFormat="1" ht="18.75">
      <c r="A24" s="9" t="s">
        <v>38</v>
      </c>
      <c r="B24" s="2" t="s">
        <v>16</v>
      </c>
      <c r="C24" s="25"/>
      <c r="D24" s="27">
        <f t="shared" si="0"/>
        <v>4.9000000000000004</v>
      </c>
      <c r="E24" s="25">
        <f t="shared" si="0"/>
        <v>4.75</v>
      </c>
      <c r="F24" s="25">
        <f>E24/(D24+C24)*100</f>
        <v>96.938775510204081</v>
      </c>
      <c r="G24" s="27">
        <v>2.2999999999999998</v>
      </c>
      <c r="H24" s="27">
        <v>0.57999999999999996</v>
      </c>
      <c r="I24" s="27">
        <v>0.4</v>
      </c>
      <c r="J24" s="27">
        <v>1.29</v>
      </c>
      <c r="K24" s="27">
        <v>2.2000000000000002</v>
      </c>
      <c r="L24" s="27">
        <v>2.88</v>
      </c>
    </row>
    <row r="25" spans="1:12" s="3" customFormat="1" ht="18.75">
      <c r="A25" s="9" t="s">
        <v>39</v>
      </c>
      <c r="B25" s="2" t="s">
        <v>23</v>
      </c>
      <c r="C25" s="25"/>
      <c r="D25" s="27">
        <f t="shared" si="0"/>
        <v>0</v>
      </c>
      <c r="E25" s="25">
        <f t="shared" si="0"/>
        <v>0</v>
      </c>
      <c r="F25" s="25"/>
      <c r="G25" s="27"/>
      <c r="H25" s="27"/>
      <c r="I25" s="27"/>
      <c r="J25" s="27"/>
      <c r="K25" s="27"/>
      <c r="L25" s="27"/>
    </row>
    <row r="26" spans="1:12" s="3" customFormat="1" ht="24" customHeight="1">
      <c r="A26" s="9" t="s">
        <v>40</v>
      </c>
      <c r="B26" s="29" t="s">
        <v>17</v>
      </c>
      <c r="C26" s="17"/>
      <c r="D26" s="17">
        <f>G26+I26+K26</f>
        <v>7.4</v>
      </c>
      <c r="E26" s="17">
        <f t="shared" si="0"/>
        <v>4.2900000000000009</v>
      </c>
      <c r="F26" s="17"/>
      <c r="G26" s="17">
        <f>SUM(G28:G36)</f>
        <v>2</v>
      </c>
      <c r="H26" s="17">
        <f t="shared" ref="H26:L26" si="3">SUM(H28:H36)</f>
        <v>0.64</v>
      </c>
      <c r="I26" s="17">
        <f t="shared" si="3"/>
        <v>2</v>
      </c>
      <c r="J26" s="17">
        <f t="shared" si="3"/>
        <v>2.1800000000000002</v>
      </c>
      <c r="K26" s="17">
        <f t="shared" si="3"/>
        <v>3.4000000000000004</v>
      </c>
      <c r="L26" s="17">
        <f t="shared" si="3"/>
        <v>1.4700000000000002</v>
      </c>
    </row>
    <row r="27" spans="1:12" s="3" customFormat="1" ht="18.75">
      <c r="A27" s="9"/>
      <c r="B27" s="2" t="s">
        <v>12</v>
      </c>
      <c r="C27" s="17"/>
      <c r="D27" s="13">
        <f t="shared" si="0"/>
        <v>0</v>
      </c>
      <c r="E27" s="17">
        <f t="shared" si="0"/>
        <v>0</v>
      </c>
      <c r="F27" s="17"/>
      <c r="G27" s="13"/>
      <c r="H27" s="13"/>
      <c r="I27" s="13"/>
      <c r="J27" s="13"/>
      <c r="K27" s="13"/>
      <c r="L27" s="13"/>
    </row>
    <row r="28" spans="1:12" s="3" customFormat="1" ht="16.5" customHeight="1">
      <c r="A28" s="9" t="s">
        <v>43</v>
      </c>
      <c r="B28" s="2" t="s">
        <v>52</v>
      </c>
      <c r="C28" s="17"/>
      <c r="D28" s="13">
        <f t="shared" si="0"/>
        <v>1.29</v>
      </c>
      <c r="E28" s="17">
        <f t="shared" si="0"/>
        <v>1.29</v>
      </c>
      <c r="F28" s="17">
        <f>E28/D28*100</f>
        <v>100</v>
      </c>
      <c r="G28" s="13">
        <v>0.43</v>
      </c>
      <c r="H28" s="13">
        <v>0.43</v>
      </c>
      <c r="I28" s="13">
        <v>0.43</v>
      </c>
      <c r="J28" s="13">
        <v>0.43</v>
      </c>
      <c r="K28" s="13">
        <v>0.43</v>
      </c>
      <c r="L28" s="13">
        <v>0.43</v>
      </c>
    </row>
    <row r="29" spans="1:12" s="3" customFormat="1" ht="16.5" customHeight="1">
      <c r="A29" s="9" t="s">
        <v>44</v>
      </c>
      <c r="B29" s="2" t="s">
        <v>53</v>
      </c>
      <c r="C29" s="17"/>
      <c r="D29" s="13">
        <f t="shared" si="0"/>
        <v>1.35</v>
      </c>
      <c r="E29" s="17">
        <f t="shared" si="0"/>
        <v>0.9</v>
      </c>
      <c r="F29" s="17">
        <f>E29/(D29+C29)*100</f>
        <v>66.666666666666657</v>
      </c>
      <c r="G29" s="13">
        <v>0.45</v>
      </c>
      <c r="H29" s="13"/>
      <c r="I29" s="13">
        <v>0.45</v>
      </c>
      <c r="J29" s="13">
        <v>0.45</v>
      </c>
      <c r="K29" s="13">
        <v>0.45</v>
      </c>
      <c r="L29" s="13">
        <v>0.45</v>
      </c>
    </row>
    <row r="30" spans="1:12" s="3" customFormat="1" ht="16.5" customHeight="1">
      <c r="A30" s="9" t="s">
        <v>48</v>
      </c>
      <c r="B30" s="2" t="s">
        <v>47</v>
      </c>
      <c r="C30" s="17"/>
      <c r="D30" s="13">
        <f t="shared" si="0"/>
        <v>0.7</v>
      </c>
      <c r="E30" s="17">
        <f t="shared" si="0"/>
        <v>0.71</v>
      </c>
      <c r="F30" s="17">
        <f>E30/D30*100</f>
        <v>101.42857142857142</v>
      </c>
      <c r="G30" s="13">
        <v>0.22</v>
      </c>
      <c r="H30" s="13">
        <v>0.21</v>
      </c>
      <c r="I30" s="13">
        <v>0.24</v>
      </c>
      <c r="J30" s="13">
        <v>0.26</v>
      </c>
      <c r="K30" s="13">
        <v>0.24</v>
      </c>
      <c r="L30" s="13">
        <v>0.24</v>
      </c>
    </row>
    <row r="31" spans="1:12" s="3" customFormat="1" ht="16.5" customHeight="1">
      <c r="A31" s="9" t="s">
        <v>49</v>
      </c>
      <c r="B31" s="2" t="s">
        <v>54</v>
      </c>
      <c r="C31" s="17"/>
      <c r="D31" s="13">
        <f t="shared" si="0"/>
        <v>1.0499999999999998</v>
      </c>
      <c r="E31" s="17">
        <f t="shared" si="0"/>
        <v>1.0499999999999998</v>
      </c>
      <c r="F31" s="17">
        <f>E31/(D31+C31)*100</f>
        <v>100</v>
      </c>
      <c r="G31" s="13">
        <v>0.35</v>
      </c>
      <c r="H31" s="13"/>
      <c r="I31" s="13">
        <v>0.35</v>
      </c>
      <c r="J31" s="13">
        <v>0.7</v>
      </c>
      <c r="K31" s="13">
        <v>0.35</v>
      </c>
      <c r="L31" s="13">
        <v>0.35</v>
      </c>
    </row>
    <row r="32" spans="1:12" s="3" customFormat="1" ht="16.5" customHeight="1">
      <c r="A32" s="9" t="s">
        <v>50</v>
      </c>
      <c r="B32" s="2" t="s">
        <v>51</v>
      </c>
      <c r="C32" s="17"/>
      <c r="D32" s="13">
        <f t="shared" si="0"/>
        <v>0</v>
      </c>
      <c r="E32" s="17">
        <f t="shared" si="0"/>
        <v>0</v>
      </c>
      <c r="F32" s="17"/>
      <c r="G32" s="13"/>
      <c r="H32" s="13"/>
      <c r="I32" s="13"/>
      <c r="J32" s="13"/>
      <c r="K32" s="13"/>
      <c r="L32" s="13"/>
    </row>
    <row r="33" spans="1:12" s="3" customFormat="1" ht="16.5" customHeight="1">
      <c r="A33" s="9" t="s">
        <v>65</v>
      </c>
      <c r="B33" s="2" t="s">
        <v>66</v>
      </c>
      <c r="C33" s="17"/>
      <c r="D33" s="13">
        <f t="shared" si="0"/>
        <v>0</v>
      </c>
      <c r="E33" s="17">
        <f t="shared" si="0"/>
        <v>0</v>
      </c>
      <c r="F33" s="17"/>
      <c r="G33" s="13"/>
      <c r="H33" s="13"/>
      <c r="I33" s="13"/>
      <c r="J33" s="13"/>
      <c r="K33" s="13"/>
      <c r="L33" s="13"/>
    </row>
    <row r="34" spans="1:12" s="3" customFormat="1" ht="38.25" customHeight="1">
      <c r="A34" s="9" t="s">
        <v>67</v>
      </c>
      <c r="B34" s="21" t="s">
        <v>70</v>
      </c>
      <c r="C34" s="17"/>
      <c r="D34" s="13">
        <f t="shared" si="0"/>
        <v>0</v>
      </c>
      <c r="E34" s="17">
        <f t="shared" si="0"/>
        <v>0</v>
      </c>
      <c r="F34" s="17"/>
      <c r="G34" s="13"/>
      <c r="H34" s="13"/>
      <c r="I34" s="13"/>
      <c r="J34" s="13"/>
      <c r="K34" s="13"/>
      <c r="L34" s="13"/>
    </row>
    <row r="35" spans="1:12" s="3" customFormat="1" ht="60" customHeight="1">
      <c r="A35" s="9" t="s">
        <v>68</v>
      </c>
      <c r="B35" s="2" t="s">
        <v>82</v>
      </c>
      <c r="C35" s="17"/>
      <c r="D35" s="13">
        <f t="shared" si="0"/>
        <v>3.01</v>
      </c>
      <c r="E35" s="17">
        <f t="shared" si="0"/>
        <v>0.34</v>
      </c>
      <c r="F35" s="17">
        <f>E35/(D35+C35)*100</f>
        <v>11.295681063122926</v>
      </c>
      <c r="G35" s="13">
        <v>0.55000000000000004</v>
      </c>
      <c r="H35" s="13"/>
      <c r="I35" s="13">
        <v>0.53</v>
      </c>
      <c r="J35" s="13">
        <v>0.34</v>
      </c>
      <c r="K35" s="13">
        <v>1.93</v>
      </c>
      <c r="L35" s="13"/>
    </row>
    <row r="36" spans="1:12" s="3" customFormat="1" ht="16.5" customHeight="1">
      <c r="A36" s="9" t="s">
        <v>69</v>
      </c>
      <c r="B36" s="2" t="s">
        <v>74</v>
      </c>
      <c r="C36" s="17"/>
      <c r="D36" s="13">
        <f t="shared" si="0"/>
        <v>0</v>
      </c>
      <c r="E36" s="17">
        <f t="shared" si="0"/>
        <v>0</v>
      </c>
      <c r="F36" s="17">
        <v>0</v>
      </c>
      <c r="G36" s="13"/>
      <c r="H36" s="13"/>
      <c r="I36" s="13"/>
      <c r="J36" s="13"/>
      <c r="K36" s="13"/>
      <c r="L36" s="13"/>
    </row>
    <row r="37" spans="1:12" s="3" customFormat="1" ht="18.75">
      <c r="A37" s="9" t="s">
        <v>41</v>
      </c>
      <c r="B37" s="2" t="s">
        <v>24</v>
      </c>
      <c r="C37" s="25"/>
      <c r="D37" s="25">
        <f t="shared" si="0"/>
        <v>0</v>
      </c>
      <c r="E37" s="25">
        <f t="shared" si="0"/>
        <v>0</v>
      </c>
      <c r="F37" s="25"/>
      <c r="G37" s="25"/>
      <c r="H37" s="25"/>
      <c r="I37" s="25"/>
      <c r="J37" s="25"/>
      <c r="K37" s="25"/>
      <c r="L37" s="25"/>
    </row>
    <row r="38" spans="1:12" s="3" customFormat="1" ht="18.75">
      <c r="A38" s="9" t="s">
        <v>42</v>
      </c>
      <c r="B38" s="2" t="s">
        <v>25</v>
      </c>
      <c r="C38" s="25"/>
      <c r="D38" s="25">
        <f t="shared" si="0"/>
        <v>7.5600000000000005</v>
      </c>
      <c r="E38" s="25">
        <f t="shared" si="0"/>
        <v>4.4399999999999995</v>
      </c>
      <c r="F38" s="25">
        <f>E38/(D38+C38)*100</f>
        <v>58.73015873015872</v>
      </c>
      <c r="G38" s="25">
        <f t="shared" ref="G38:L38" si="4">SUM(G40:G42)</f>
        <v>1.2</v>
      </c>
      <c r="H38" s="25">
        <f t="shared" si="4"/>
        <v>0.95</v>
      </c>
      <c r="I38" s="25">
        <f t="shared" si="4"/>
        <v>4.8</v>
      </c>
      <c r="J38" s="25">
        <f t="shared" si="4"/>
        <v>2.35</v>
      </c>
      <c r="K38" s="25">
        <f t="shared" si="4"/>
        <v>1.56</v>
      </c>
      <c r="L38" s="25">
        <f t="shared" si="4"/>
        <v>1.1400000000000001</v>
      </c>
    </row>
    <row r="39" spans="1:12" s="3" customFormat="1" ht="18.75">
      <c r="A39" s="9"/>
      <c r="B39" s="2" t="s">
        <v>12</v>
      </c>
      <c r="C39" s="25"/>
      <c r="D39" s="27">
        <f t="shared" si="0"/>
        <v>0</v>
      </c>
      <c r="E39" s="25">
        <f t="shared" si="0"/>
        <v>0</v>
      </c>
      <c r="F39" s="25">
        <v>0</v>
      </c>
      <c r="G39" s="27"/>
      <c r="H39" s="27"/>
      <c r="I39" s="27"/>
      <c r="J39" s="27"/>
      <c r="K39" s="27"/>
      <c r="L39" s="27"/>
    </row>
    <row r="40" spans="1:12" s="3" customFormat="1" ht="18.75">
      <c r="A40" s="9" t="s">
        <v>46</v>
      </c>
      <c r="B40" s="2" t="s">
        <v>71</v>
      </c>
      <c r="C40" s="27"/>
      <c r="D40" s="27">
        <f t="shared" si="0"/>
        <v>5.36</v>
      </c>
      <c r="E40" s="27">
        <f t="shared" si="0"/>
        <v>4.28</v>
      </c>
      <c r="F40" s="27">
        <f>E40/(D40+C40)*100</f>
        <v>79.850746268656707</v>
      </c>
      <c r="G40" s="27">
        <v>1</v>
      </c>
      <c r="H40" s="27">
        <v>0.95</v>
      </c>
      <c r="I40" s="27">
        <v>3</v>
      </c>
      <c r="J40" s="27">
        <v>2.29</v>
      </c>
      <c r="K40" s="27">
        <v>1.36</v>
      </c>
      <c r="L40" s="27">
        <v>1.04</v>
      </c>
    </row>
    <row r="41" spans="1:12" s="3" customFormat="1" ht="18.75">
      <c r="A41" s="15" t="s">
        <v>57</v>
      </c>
      <c r="B41" s="16" t="s">
        <v>72</v>
      </c>
      <c r="C41" s="27"/>
      <c r="D41" s="27">
        <f t="shared" si="0"/>
        <v>0.4</v>
      </c>
      <c r="E41" s="27">
        <f t="shared" si="0"/>
        <v>0.16</v>
      </c>
      <c r="F41" s="27">
        <f>E41/(D41+C41)*100</f>
        <v>40</v>
      </c>
      <c r="G41" s="27">
        <v>0.2</v>
      </c>
      <c r="H41" s="27"/>
      <c r="I41" s="27"/>
      <c r="J41" s="27">
        <v>0.06</v>
      </c>
      <c r="K41" s="27">
        <v>0.2</v>
      </c>
      <c r="L41" s="27">
        <v>0.1</v>
      </c>
    </row>
    <row r="42" spans="1:12" s="3" customFormat="1" ht="18.75">
      <c r="A42" s="15" t="s">
        <v>75</v>
      </c>
      <c r="B42" s="16" t="s">
        <v>76</v>
      </c>
      <c r="C42" s="27"/>
      <c r="D42" s="27">
        <f t="shared" si="0"/>
        <v>1.8</v>
      </c>
      <c r="E42" s="27"/>
      <c r="F42" s="27"/>
      <c r="G42" s="27"/>
      <c r="H42" s="27"/>
      <c r="I42" s="27">
        <v>1.8</v>
      </c>
      <c r="J42" s="27"/>
      <c r="K42" s="27"/>
      <c r="L42" s="27"/>
    </row>
    <row r="43" spans="1:12" s="3" customFormat="1" ht="18.75">
      <c r="A43" s="15" t="s">
        <v>55</v>
      </c>
      <c r="B43" s="16" t="s">
        <v>58</v>
      </c>
      <c r="C43" s="25"/>
      <c r="D43" s="25">
        <f t="shared" si="0"/>
        <v>33.760000000000005</v>
      </c>
      <c r="E43" s="25">
        <f t="shared" si="0"/>
        <v>25.38</v>
      </c>
      <c r="F43" s="25">
        <f>E43/(D43+C43)*100</f>
        <v>75.177725118483394</v>
      </c>
      <c r="G43" s="25">
        <v>4.5999999999999996</v>
      </c>
      <c r="H43" s="25">
        <v>4.5999999999999996</v>
      </c>
      <c r="I43" s="25">
        <v>15.32</v>
      </c>
      <c r="J43" s="25">
        <v>11.34</v>
      </c>
      <c r="K43" s="25">
        <v>13.84</v>
      </c>
      <c r="L43" s="25">
        <v>9.44</v>
      </c>
    </row>
    <row r="44" spans="1:12" s="3" customFormat="1" ht="19.5" thickBot="1">
      <c r="A44" s="15" t="s">
        <v>56</v>
      </c>
      <c r="B44" s="16" t="s">
        <v>59</v>
      </c>
      <c r="C44" s="25"/>
      <c r="D44" s="28">
        <f t="shared" si="0"/>
        <v>1</v>
      </c>
      <c r="E44" s="28">
        <f t="shared" si="0"/>
        <v>0</v>
      </c>
      <c r="F44" s="28">
        <f>E44/(D44+C44)*100</f>
        <v>0</v>
      </c>
      <c r="G44" s="28">
        <v>1</v>
      </c>
      <c r="H44" s="28"/>
      <c r="I44" s="28"/>
      <c r="J44" s="28"/>
      <c r="K44" s="28"/>
      <c r="L44" s="28"/>
    </row>
    <row r="45" spans="1:12" s="3" customFormat="1" ht="23.25" customHeight="1" thickBot="1">
      <c r="A45" s="23"/>
      <c r="B45" s="24" t="s">
        <v>8</v>
      </c>
      <c r="C45" s="22">
        <f t="shared" ref="C45:L45" si="5">C7+C8+C9+C20+C26+C37+C38+C43+C44</f>
        <v>0</v>
      </c>
      <c r="D45" s="22">
        <f t="shared" si="5"/>
        <v>2997.6000000000004</v>
      </c>
      <c r="E45" s="22">
        <f t="shared" si="5"/>
        <v>2887.42</v>
      </c>
      <c r="F45" s="22"/>
      <c r="G45" s="22">
        <f t="shared" si="5"/>
        <v>1118.4599999999998</v>
      </c>
      <c r="H45" s="22">
        <f t="shared" si="5"/>
        <v>1061.77</v>
      </c>
      <c r="I45" s="22">
        <f t="shared" si="5"/>
        <v>938.50000000000011</v>
      </c>
      <c r="J45" s="22">
        <f t="shared" si="5"/>
        <v>948.91</v>
      </c>
      <c r="K45" s="22">
        <f t="shared" si="5"/>
        <v>940.63999999999987</v>
      </c>
      <c r="L45" s="22">
        <f t="shared" si="5"/>
        <v>876.74</v>
      </c>
    </row>
    <row r="46" spans="1:12" s="3" customFormat="1" ht="18">
      <c r="A46" s="10"/>
      <c r="B46" s="1"/>
      <c r="C46" s="1"/>
      <c r="D46" s="1"/>
      <c r="E46" s="1"/>
      <c r="F46" s="1"/>
    </row>
    <row r="47" spans="1:12" s="3" customFormat="1" ht="18.75">
      <c r="A47" s="10"/>
      <c r="B47" s="4" t="s">
        <v>60</v>
      </c>
      <c r="C47" s="4"/>
      <c r="D47" s="1"/>
      <c r="E47" s="1"/>
      <c r="F47" s="12"/>
      <c r="H47" s="3" t="s">
        <v>61</v>
      </c>
    </row>
    <row r="48" spans="1:12" s="3" customFormat="1" ht="16.5" customHeight="1">
      <c r="A48" s="10"/>
      <c r="B48" s="1"/>
      <c r="C48" s="1"/>
      <c r="D48" s="1"/>
      <c r="E48" s="1"/>
      <c r="F48" s="11" t="s">
        <v>45</v>
      </c>
    </row>
    <row r="49" spans="1:6" s="3" customFormat="1" ht="18">
      <c r="A49" s="10"/>
      <c r="B49" s="1"/>
      <c r="C49" s="1"/>
      <c r="D49" s="1"/>
      <c r="E49" s="1"/>
      <c r="F49" s="1"/>
    </row>
    <row r="50" spans="1:6" s="3" customFormat="1" ht="18">
      <c r="A50" s="10"/>
      <c r="B50" s="1"/>
      <c r="C50" s="1"/>
      <c r="D50" s="1"/>
      <c r="E50" s="1"/>
      <c r="F50" s="1"/>
    </row>
    <row r="51" spans="1:6" s="3" customFormat="1" ht="38.25" customHeight="1">
      <c r="A51" s="1"/>
      <c r="B51" s="1"/>
      <c r="C51" s="1"/>
      <c r="D51" s="1"/>
      <c r="E51" s="1"/>
      <c r="F51" s="1"/>
    </row>
    <row r="52" spans="1:6" s="3" customFormat="1" ht="18">
      <c r="A52" s="1"/>
      <c r="B52" s="1"/>
      <c r="C52" s="1"/>
      <c r="D52" s="1"/>
      <c r="E52" s="1"/>
      <c r="F52" s="1"/>
    </row>
    <row r="53" spans="1:6" s="3" customFormat="1" ht="40.5" customHeight="1">
      <c r="A53" s="1"/>
      <c r="B53" s="1"/>
      <c r="C53" s="1"/>
      <c r="D53" s="1"/>
      <c r="E53" s="1"/>
      <c r="F53" s="1"/>
    </row>
    <row r="54" spans="1:6" s="3" customFormat="1" ht="18">
      <c r="A54"/>
      <c r="B54" s="8"/>
      <c r="C54" s="8"/>
      <c r="D54" s="8"/>
      <c r="E54" s="8"/>
      <c r="F54" s="8"/>
    </row>
    <row r="55" spans="1:6" s="3" customFormat="1" ht="18">
      <c r="A55"/>
      <c r="B55" s="8"/>
      <c r="C55" s="8"/>
      <c r="D55" s="8"/>
      <c r="E55" s="8"/>
      <c r="F55" s="8"/>
    </row>
    <row r="56" spans="1:6" s="3" customFormat="1" ht="18">
      <c r="A56"/>
      <c r="B56" s="8"/>
      <c r="C56" s="8"/>
      <c r="D56" s="8"/>
      <c r="E56" s="8"/>
      <c r="F56" s="8"/>
    </row>
    <row r="57" spans="1:6">
      <c r="B57" s="8"/>
      <c r="C57" s="8"/>
      <c r="D57" s="8"/>
      <c r="E57" s="8"/>
      <c r="F57" s="8"/>
    </row>
    <row r="58" spans="1:6">
      <c r="B58" s="8"/>
      <c r="C58" s="8"/>
      <c r="D58" s="8"/>
      <c r="E58" s="8"/>
      <c r="F58" s="8"/>
    </row>
    <row r="59" spans="1:6">
      <c r="B59" s="8"/>
      <c r="C59" s="8"/>
      <c r="D59" s="8"/>
      <c r="E59" s="8"/>
      <c r="F59" s="8"/>
    </row>
    <row r="60" spans="1:6">
      <c r="B60" s="8"/>
      <c r="C60" s="8"/>
      <c r="D60" s="8"/>
      <c r="E60" s="8"/>
      <c r="F60" s="8"/>
    </row>
    <row r="61" spans="1:6">
      <c r="B61" s="8"/>
      <c r="C61" s="8"/>
      <c r="D61" s="8"/>
      <c r="E61" s="8"/>
      <c r="F61" s="8"/>
    </row>
    <row r="62" spans="1:6">
      <c r="B62" s="8"/>
      <c r="C62" s="8"/>
      <c r="D62" s="8"/>
      <c r="E62" s="8"/>
      <c r="F62" s="8"/>
    </row>
    <row r="63" spans="1:6">
      <c r="B63" s="8"/>
      <c r="C63" s="8"/>
      <c r="D63" s="8"/>
      <c r="E63" s="8"/>
      <c r="F63" s="8"/>
    </row>
    <row r="64" spans="1:6">
      <c r="B64" s="8"/>
      <c r="C64" s="8"/>
      <c r="D64" s="8"/>
      <c r="E64" s="8"/>
      <c r="F64" s="8"/>
    </row>
    <row r="65" spans="2:6">
      <c r="B65" s="8"/>
      <c r="C65" s="8"/>
      <c r="D65" s="8"/>
      <c r="E65" s="8"/>
      <c r="F65" s="8"/>
    </row>
    <row r="66" spans="2:6">
      <c r="B66" s="8"/>
      <c r="C66" s="8"/>
      <c r="D66" s="8"/>
      <c r="E66" s="8"/>
      <c r="F66" s="8"/>
    </row>
    <row r="67" spans="2:6">
      <c r="B67" s="8"/>
      <c r="C67" s="8"/>
      <c r="D67" s="8"/>
      <c r="E67" s="8"/>
      <c r="F67" s="8"/>
    </row>
    <row r="68" spans="2:6">
      <c r="B68" s="8"/>
      <c r="C68" s="8"/>
      <c r="D68" s="8"/>
      <c r="E68" s="8"/>
      <c r="F68" s="8"/>
    </row>
    <row r="69" spans="2:6">
      <c r="B69" s="8"/>
      <c r="C69" s="8"/>
      <c r="D69" s="8"/>
      <c r="E69" s="8"/>
      <c r="F69" s="8"/>
    </row>
    <row r="70" spans="2:6">
      <c r="B70" s="8"/>
      <c r="C70" s="8"/>
      <c r="D70" s="8"/>
      <c r="E70" s="8"/>
      <c r="F70" s="8"/>
    </row>
    <row r="71" spans="2:6">
      <c r="B71" s="8"/>
      <c r="C71" s="8"/>
      <c r="D71" s="8"/>
      <c r="E71" s="8"/>
      <c r="F71" s="8"/>
    </row>
    <row r="72" spans="2:6">
      <c r="B72" s="8"/>
      <c r="C72" s="8"/>
      <c r="D72" s="8"/>
      <c r="E72" s="8"/>
      <c r="F72" s="8"/>
    </row>
    <row r="73" spans="2:6">
      <c r="B73" s="8"/>
      <c r="C73" s="8"/>
      <c r="D73" s="8"/>
      <c r="E73" s="8"/>
      <c r="F73" s="8"/>
    </row>
    <row r="74" spans="2:6">
      <c r="B74" s="8"/>
      <c r="C74" s="8"/>
      <c r="D74" s="8"/>
      <c r="E74" s="8"/>
      <c r="F74" s="8"/>
    </row>
    <row r="75" spans="2:6">
      <c r="B75" s="8"/>
      <c r="C75" s="8"/>
      <c r="D75" s="8"/>
      <c r="E75" s="8"/>
      <c r="F75" s="8"/>
    </row>
    <row r="76" spans="2:6">
      <c r="B76" s="8"/>
      <c r="C76" s="8"/>
      <c r="D76" s="8"/>
      <c r="E76" s="8"/>
      <c r="F76" s="8"/>
    </row>
    <row r="77" spans="2:6">
      <c r="B77" s="8"/>
      <c r="C77" s="8"/>
      <c r="D77" s="8"/>
      <c r="E77" s="8"/>
      <c r="F77" s="8"/>
    </row>
    <row r="78" spans="2:6">
      <c r="B78" s="8"/>
      <c r="C78" s="8"/>
      <c r="D78" s="8"/>
      <c r="E78" s="8"/>
      <c r="F78" s="8"/>
    </row>
    <row r="79" spans="2:6">
      <c r="B79" s="8"/>
      <c r="C79" s="8"/>
      <c r="D79" s="8"/>
      <c r="E79" s="8"/>
      <c r="F79" s="8"/>
    </row>
    <row r="80" spans="2:6">
      <c r="B80" s="8"/>
      <c r="C80" s="8"/>
      <c r="D80" s="8"/>
      <c r="E80" s="8"/>
      <c r="F80" s="8"/>
    </row>
    <row r="81" spans="2:6">
      <c r="B81" s="8"/>
      <c r="C81" s="8"/>
      <c r="D81" s="8"/>
      <c r="E81" s="8"/>
      <c r="F81" s="8"/>
    </row>
    <row r="82" spans="2:6">
      <c r="B82" s="8"/>
      <c r="C82" s="8"/>
      <c r="D82" s="8"/>
      <c r="E82" s="8"/>
      <c r="F82" s="8"/>
    </row>
    <row r="83" spans="2:6">
      <c r="B83" s="8"/>
      <c r="C83" s="8"/>
      <c r="D83" s="8"/>
      <c r="E83" s="8"/>
      <c r="F83" s="8"/>
    </row>
    <row r="84" spans="2:6">
      <c r="B84" s="8"/>
      <c r="C84" s="8"/>
      <c r="D84" s="8"/>
      <c r="E84" s="8"/>
      <c r="F84" s="8"/>
    </row>
    <row r="85" spans="2:6">
      <c r="B85" s="8"/>
      <c r="C85" s="8"/>
      <c r="D85" s="8"/>
      <c r="E85" s="8"/>
      <c r="F85" s="8"/>
    </row>
    <row r="86" spans="2:6">
      <c r="B86" s="8"/>
      <c r="C86" s="8"/>
      <c r="D86" s="8"/>
      <c r="E86" s="8"/>
      <c r="F86" s="8"/>
    </row>
    <row r="87" spans="2:6">
      <c r="B87" s="8"/>
      <c r="C87" s="8"/>
      <c r="D87" s="8"/>
      <c r="E87" s="8"/>
      <c r="F87" s="8"/>
    </row>
    <row r="88" spans="2:6">
      <c r="B88" s="8"/>
      <c r="C88" s="8"/>
      <c r="D88" s="8"/>
      <c r="E88" s="8"/>
      <c r="F88" s="8"/>
    </row>
    <row r="89" spans="2:6">
      <c r="B89" s="8"/>
      <c r="C89" s="8"/>
      <c r="D89" s="8"/>
      <c r="E89" s="8"/>
      <c r="F89" s="8"/>
    </row>
    <row r="90" spans="2:6">
      <c r="B90" s="8"/>
      <c r="C90" s="8"/>
      <c r="D90" s="8"/>
      <c r="E90" s="8"/>
      <c r="F90" s="8"/>
    </row>
    <row r="91" spans="2:6">
      <c r="B91" s="8"/>
      <c r="C91" s="8"/>
      <c r="D91" s="8"/>
      <c r="E91" s="8"/>
      <c r="F91" s="8"/>
    </row>
    <row r="92" spans="2:6">
      <c r="B92" s="8"/>
      <c r="C92" s="8"/>
      <c r="D92" s="8"/>
      <c r="E92" s="8"/>
      <c r="F92" s="8"/>
    </row>
    <row r="93" spans="2:6">
      <c r="B93" s="8"/>
      <c r="C93" s="8"/>
      <c r="D93" s="8"/>
      <c r="E93" s="8"/>
      <c r="F93" s="8"/>
    </row>
    <row r="94" spans="2:6">
      <c r="B94" s="8"/>
      <c r="C94" s="8"/>
      <c r="D94" s="8"/>
      <c r="E94" s="8"/>
      <c r="F94" s="8"/>
    </row>
    <row r="95" spans="2:6">
      <c r="B95" s="8"/>
      <c r="C95" s="8"/>
      <c r="D95" s="8"/>
      <c r="E95" s="8"/>
      <c r="F95" s="8"/>
    </row>
    <row r="96" spans="2:6">
      <c r="B96" s="8"/>
      <c r="C96" s="8"/>
      <c r="D96" s="8"/>
      <c r="E96" s="8"/>
      <c r="F96" s="8"/>
    </row>
    <row r="97" spans="2:6">
      <c r="B97" s="8"/>
      <c r="C97" s="8"/>
      <c r="D97" s="8"/>
      <c r="E97" s="8"/>
      <c r="F97" s="8"/>
    </row>
    <row r="98" spans="2:6">
      <c r="B98" s="8"/>
      <c r="C98" s="8"/>
      <c r="D98" s="8"/>
      <c r="E98" s="8"/>
      <c r="F98" s="8"/>
    </row>
    <row r="99" spans="2:6">
      <c r="B99" s="8"/>
      <c r="C99" s="8"/>
      <c r="D99" s="8"/>
      <c r="E99" s="8"/>
      <c r="F99" s="8"/>
    </row>
    <row r="100" spans="2:6">
      <c r="B100" s="8"/>
      <c r="C100" s="8"/>
      <c r="D100" s="8"/>
      <c r="E100" s="8"/>
      <c r="F100" s="8"/>
    </row>
    <row r="101" spans="2:6">
      <c r="B101" s="8"/>
      <c r="C101" s="8"/>
      <c r="D101" s="8"/>
      <c r="E101" s="8"/>
      <c r="F101" s="8"/>
    </row>
    <row r="102" spans="2:6">
      <c r="B102" s="8"/>
      <c r="C102" s="8"/>
      <c r="D102" s="8"/>
      <c r="E102" s="8"/>
      <c r="F102" s="8"/>
    </row>
    <row r="103" spans="2:6">
      <c r="B103" s="8"/>
      <c r="C103" s="8"/>
      <c r="D103" s="8"/>
      <c r="E103" s="8"/>
      <c r="F103" s="8"/>
    </row>
    <row r="104" spans="2:6">
      <c r="B104" s="8"/>
      <c r="C104" s="8"/>
      <c r="D104" s="8"/>
      <c r="E104" s="8"/>
      <c r="F104" s="8"/>
    </row>
    <row r="105" spans="2:6">
      <c r="B105" s="8"/>
      <c r="C105" s="8"/>
      <c r="D105" s="8"/>
      <c r="E105" s="8"/>
      <c r="F105" s="8"/>
    </row>
    <row r="106" spans="2:6">
      <c r="B106" s="8"/>
      <c r="C106" s="8"/>
      <c r="D106" s="8"/>
      <c r="E106" s="8"/>
      <c r="F106" s="8"/>
    </row>
    <row r="107" spans="2:6">
      <c r="B107" s="8"/>
      <c r="C107" s="8"/>
      <c r="D107" s="8"/>
      <c r="E107" s="8"/>
      <c r="F107" s="8"/>
    </row>
    <row r="108" spans="2:6">
      <c r="B108" s="8"/>
      <c r="C108" s="8"/>
      <c r="D108" s="8"/>
      <c r="E108" s="8"/>
      <c r="F108" s="8"/>
    </row>
    <row r="109" spans="2:6">
      <c r="B109" s="8"/>
      <c r="C109" s="8"/>
      <c r="D109" s="8"/>
      <c r="E109" s="8"/>
      <c r="F109" s="8"/>
    </row>
    <row r="110" spans="2:6">
      <c r="B110" s="8"/>
      <c r="C110" s="8"/>
      <c r="D110" s="8"/>
      <c r="E110" s="8"/>
      <c r="F110" s="8"/>
    </row>
    <row r="111" spans="2:6">
      <c r="B111" s="8"/>
      <c r="C111" s="8"/>
      <c r="D111" s="8"/>
      <c r="E111" s="8"/>
      <c r="F111" s="8"/>
    </row>
    <row r="112" spans="2:6">
      <c r="B112" s="8"/>
      <c r="C112" s="8"/>
      <c r="D112" s="8"/>
      <c r="E112" s="8"/>
      <c r="F112" s="8"/>
    </row>
    <row r="113" spans="2:6">
      <c r="B113" s="8"/>
      <c r="C113" s="8"/>
      <c r="D113" s="8"/>
      <c r="E113" s="8"/>
      <c r="F113" s="8"/>
    </row>
    <row r="114" spans="2:6">
      <c r="B114" s="8"/>
      <c r="C114" s="8"/>
      <c r="D114" s="8"/>
      <c r="E114" s="8"/>
      <c r="F114" s="8"/>
    </row>
    <row r="115" spans="2:6">
      <c r="B115" s="8"/>
      <c r="C115" s="8"/>
      <c r="D115" s="8"/>
      <c r="E115" s="8"/>
      <c r="F115" s="8"/>
    </row>
    <row r="116" spans="2:6">
      <c r="B116" s="8"/>
      <c r="C116" s="8"/>
      <c r="D116" s="8"/>
      <c r="E116" s="8"/>
      <c r="F116" s="8"/>
    </row>
    <row r="117" spans="2:6">
      <c r="B117" s="8"/>
      <c r="C117" s="8"/>
      <c r="D117" s="8"/>
      <c r="E117" s="8"/>
      <c r="F117" s="8"/>
    </row>
    <row r="118" spans="2:6">
      <c r="B118" s="8"/>
      <c r="C118" s="8"/>
      <c r="D118" s="8"/>
      <c r="E118" s="8"/>
      <c r="F118" s="8"/>
    </row>
    <row r="119" spans="2:6">
      <c r="B119" s="8"/>
      <c r="C119" s="8"/>
      <c r="D119" s="8"/>
      <c r="E119" s="8"/>
      <c r="F119" s="8"/>
    </row>
    <row r="120" spans="2:6">
      <c r="B120" s="8"/>
      <c r="C120" s="8"/>
      <c r="D120" s="8"/>
      <c r="E120" s="8"/>
      <c r="F120" s="8"/>
    </row>
    <row r="121" spans="2:6">
      <c r="B121" s="8"/>
      <c r="C121" s="8"/>
      <c r="D121" s="8"/>
      <c r="E121" s="8"/>
      <c r="F121" s="8"/>
    </row>
    <row r="122" spans="2:6">
      <c r="B122" s="8"/>
      <c r="C122" s="8"/>
      <c r="D122" s="8"/>
      <c r="E122" s="8"/>
      <c r="F122" s="8"/>
    </row>
    <row r="123" spans="2:6">
      <c r="B123" s="8"/>
      <c r="C123" s="8"/>
      <c r="D123" s="8"/>
      <c r="E123" s="8"/>
      <c r="F123" s="8"/>
    </row>
    <row r="124" spans="2:6">
      <c r="B124" s="8"/>
      <c r="C124" s="8"/>
      <c r="D124" s="8"/>
      <c r="E124" s="8"/>
      <c r="F124" s="8"/>
    </row>
    <row r="125" spans="2:6">
      <c r="B125" s="8"/>
      <c r="C125" s="8"/>
      <c r="D125" s="8"/>
      <c r="E125" s="8"/>
      <c r="F125" s="8"/>
    </row>
    <row r="126" spans="2:6">
      <c r="B126" s="8"/>
      <c r="C126" s="8"/>
      <c r="D126" s="8"/>
      <c r="E126" s="8"/>
      <c r="F126" s="8"/>
    </row>
    <row r="127" spans="2:6">
      <c r="B127" s="8"/>
      <c r="C127" s="8"/>
      <c r="D127" s="8"/>
      <c r="E127" s="8"/>
      <c r="F127" s="8"/>
    </row>
    <row r="128" spans="2:6">
      <c r="B128" s="8"/>
      <c r="C128" s="8"/>
      <c r="D128" s="8"/>
      <c r="E128" s="8"/>
      <c r="F128" s="8"/>
    </row>
  </sheetData>
  <mergeCells count="11">
    <mergeCell ref="G4:L4"/>
    <mergeCell ref="G5:H5"/>
    <mergeCell ref="I5:J5"/>
    <mergeCell ref="K5:L5"/>
    <mergeCell ref="A1:L1"/>
    <mergeCell ref="A2:L2"/>
    <mergeCell ref="A3:L3"/>
    <mergeCell ref="A4:A6"/>
    <mergeCell ref="B4:B6"/>
    <mergeCell ref="C4:C6"/>
    <mergeCell ref="D4:F5"/>
  </mergeCells>
  <pageMargins left="0" right="0" top="0.2" bottom="0" header="0.51181102362204722" footer="0.51181102362204722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8"/>
  <sheetViews>
    <sheetView view="pageLayout" topLeftCell="A31" zoomScale="84" zoomScaleNormal="100" zoomScalePageLayoutView="84" workbookViewId="0">
      <selection activeCell="C43" sqref="C43"/>
    </sheetView>
  </sheetViews>
  <sheetFormatPr defaultRowHeight="12.75"/>
  <cols>
    <col min="1" max="1" width="8.85546875" customWidth="1"/>
    <col min="2" max="2" width="51.140625" customWidth="1"/>
    <col min="3" max="3" width="13.28515625" customWidth="1"/>
    <col min="4" max="4" width="11.85546875" customWidth="1"/>
    <col min="5" max="5" width="15" customWidth="1"/>
    <col min="6" max="6" width="10" customWidth="1"/>
    <col min="7" max="7" width="12" bestFit="1" customWidth="1"/>
    <col min="8" max="8" width="13.28515625" customWidth="1"/>
    <col min="9" max="9" width="10.7109375" customWidth="1"/>
    <col min="10" max="10" width="13.28515625" customWidth="1"/>
    <col min="11" max="11" width="10.42578125" customWidth="1"/>
    <col min="12" max="12" width="10.28515625" customWidth="1"/>
  </cols>
  <sheetData>
    <row r="1" spans="1:12" ht="20.25">
      <c r="A1" s="39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>
      <c r="A2" s="40" t="s">
        <v>83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6.5" thickBot="1">
      <c r="A3" s="41" t="s">
        <v>73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>
      <c r="A4" s="42" t="s">
        <v>0</v>
      </c>
      <c r="B4" s="45" t="s">
        <v>9</v>
      </c>
      <c r="C4" s="48" t="s">
        <v>85</v>
      </c>
      <c r="D4" s="51" t="s">
        <v>86</v>
      </c>
      <c r="E4" s="35"/>
      <c r="F4" s="35"/>
      <c r="G4" s="35" t="s">
        <v>4</v>
      </c>
      <c r="H4" s="35"/>
      <c r="I4" s="35"/>
      <c r="J4" s="35"/>
      <c r="K4" s="35"/>
      <c r="L4" s="36"/>
    </row>
    <row r="5" spans="1:12" ht="15.75">
      <c r="A5" s="43"/>
      <c r="B5" s="46"/>
      <c r="C5" s="49"/>
      <c r="D5" s="52"/>
      <c r="E5" s="37"/>
      <c r="F5" s="37"/>
      <c r="G5" s="37" t="s">
        <v>87</v>
      </c>
      <c r="H5" s="37"/>
      <c r="I5" s="37" t="s">
        <v>88</v>
      </c>
      <c r="J5" s="37"/>
      <c r="K5" s="37" t="s">
        <v>89</v>
      </c>
      <c r="L5" s="38"/>
    </row>
    <row r="6" spans="1:12" ht="48" thickBot="1">
      <c r="A6" s="44"/>
      <c r="B6" s="47"/>
      <c r="C6" s="50"/>
      <c r="D6" s="31" t="s">
        <v>1</v>
      </c>
      <c r="E6" s="18" t="s">
        <v>2</v>
      </c>
      <c r="F6" s="20" t="s">
        <v>3</v>
      </c>
      <c r="G6" s="18" t="s">
        <v>1</v>
      </c>
      <c r="H6" s="19" t="s">
        <v>2</v>
      </c>
      <c r="I6" s="18" t="s">
        <v>1</v>
      </c>
      <c r="J6" s="19" t="s">
        <v>2</v>
      </c>
      <c r="K6" s="18" t="s">
        <v>1</v>
      </c>
      <c r="L6" s="33" t="s">
        <v>2</v>
      </c>
    </row>
    <row r="7" spans="1:12" ht="18.75">
      <c r="A7" s="5">
        <v>1</v>
      </c>
      <c r="B7" s="7" t="s">
        <v>10</v>
      </c>
      <c r="C7" s="32">
        <f>'1 кв'!D7-'1 кв'!E7</f>
        <v>62.230000000000018</v>
      </c>
      <c r="D7" s="25">
        <f>G7+I7+K7</f>
        <v>2842.7599999999998</v>
      </c>
      <c r="E7" s="25">
        <f>H7+J7+L7</f>
        <v>2639.87</v>
      </c>
      <c r="F7" s="25">
        <f>E7/(D7+C7)*100</f>
        <v>90.873634676883569</v>
      </c>
      <c r="G7" s="25">
        <v>640.41999999999996</v>
      </c>
      <c r="H7" s="25">
        <v>662.96</v>
      </c>
      <c r="I7" s="25">
        <v>648.53</v>
      </c>
      <c r="J7" s="25">
        <v>666.29</v>
      </c>
      <c r="K7" s="25">
        <v>1553.81</v>
      </c>
      <c r="L7" s="25">
        <v>1310.6199999999999</v>
      </c>
    </row>
    <row r="8" spans="1:12" ht="18.75">
      <c r="A8" s="6">
        <v>2</v>
      </c>
      <c r="B8" s="2" t="s">
        <v>11</v>
      </c>
      <c r="C8" s="32">
        <f>'1 кв'!D8-'1 кв'!E8</f>
        <v>3.5499999999999545</v>
      </c>
      <c r="D8" s="25">
        <f>G8+I8+K8</f>
        <v>624.67000000000007</v>
      </c>
      <c r="E8" s="25">
        <f t="shared" ref="D8:E44" si="0">H8+J8+L8</f>
        <v>583.66000000000008</v>
      </c>
      <c r="F8" s="25">
        <f>E8/(D8+C8)*100</f>
        <v>92.906943427461727</v>
      </c>
      <c r="G8" s="25">
        <v>148.16</v>
      </c>
      <c r="H8" s="25">
        <v>145.94</v>
      </c>
      <c r="I8" s="25">
        <v>140.19</v>
      </c>
      <c r="J8" s="25">
        <v>145.41999999999999</v>
      </c>
      <c r="K8" s="25">
        <v>336.32</v>
      </c>
      <c r="L8" s="25">
        <v>292.3</v>
      </c>
    </row>
    <row r="9" spans="1:12" ht="18.75">
      <c r="A9" s="6">
        <v>3</v>
      </c>
      <c r="B9" s="29" t="s">
        <v>19</v>
      </c>
      <c r="C9" s="32">
        <f>'1 кв'!D9-'1 кв'!E9</f>
        <v>7.0000000000000007E-2</v>
      </c>
      <c r="D9" s="25">
        <f>G9+I9+K9</f>
        <v>18.93</v>
      </c>
      <c r="E9" s="25">
        <f t="shared" si="0"/>
        <v>18.440000000000001</v>
      </c>
      <c r="F9" s="25">
        <f>E9/(D9+C9)*100</f>
        <v>97.052631578947384</v>
      </c>
      <c r="G9" s="25">
        <f t="shared" ref="G9:L9" si="1">SUM(G11:G19)</f>
        <v>0</v>
      </c>
      <c r="H9" s="25">
        <f t="shared" si="1"/>
        <v>0</v>
      </c>
      <c r="I9" s="25">
        <f t="shared" si="1"/>
        <v>18.93</v>
      </c>
      <c r="J9" s="25">
        <f t="shared" si="1"/>
        <v>0.44</v>
      </c>
      <c r="K9" s="25">
        <f t="shared" si="1"/>
        <v>0</v>
      </c>
      <c r="L9" s="25">
        <f t="shared" si="1"/>
        <v>18</v>
      </c>
    </row>
    <row r="10" spans="1:12" ht="18.75">
      <c r="A10" s="6"/>
      <c r="B10" s="2" t="s">
        <v>12</v>
      </c>
      <c r="C10" s="32">
        <f>'1 кв'!D10-'1 кв'!E10</f>
        <v>0</v>
      </c>
      <c r="D10" s="27">
        <f t="shared" si="0"/>
        <v>0</v>
      </c>
      <c r="E10" s="25">
        <f t="shared" si="0"/>
        <v>0</v>
      </c>
      <c r="F10" s="25"/>
      <c r="G10" s="27"/>
      <c r="H10" s="27"/>
      <c r="I10" s="27"/>
      <c r="J10" s="27"/>
      <c r="K10" s="27"/>
      <c r="L10" s="27"/>
    </row>
    <row r="11" spans="1:12" ht="18.75">
      <c r="A11" s="9" t="s">
        <v>26</v>
      </c>
      <c r="B11" s="2" t="s">
        <v>62</v>
      </c>
      <c r="C11" s="32">
        <f>'1 кв'!D11-'1 кв'!E11</f>
        <v>0</v>
      </c>
      <c r="D11" s="27">
        <f t="shared" si="0"/>
        <v>0</v>
      </c>
      <c r="E11" s="25">
        <f t="shared" si="0"/>
        <v>0</v>
      </c>
      <c r="F11" s="25">
        <v>0</v>
      </c>
      <c r="G11" s="27"/>
      <c r="H11" s="27"/>
      <c r="I11" s="27"/>
      <c r="J11" s="27"/>
      <c r="K11" s="27"/>
      <c r="L11" s="27"/>
    </row>
    <row r="12" spans="1:12" ht="18.75">
      <c r="A12" s="9" t="s">
        <v>27</v>
      </c>
      <c r="B12" s="2" t="s">
        <v>63</v>
      </c>
      <c r="C12" s="32">
        <f>'1 кв'!D12-'1 кв'!E12</f>
        <v>0</v>
      </c>
      <c r="D12" s="27">
        <f t="shared" si="0"/>
        <v>0</v>
      </c>
      <c r="E12" s="25">
        <f t="shared" si="0"/>
        <v>0</v>
      </c>
      <c r="F12" s="25">
        <v>0</v>
      </c>
      <c r="G12" s="27"/>
      <c r="H12" s="27"/>
      <c r="I12" s="27"/>
      <c r="J12" s="27"/>
      <c r="K12" s="27"/>
      <c r="L12" s="27"/>
    </row>
    <row r="13" spans="1:12" ht="37.5">
      <c r="A13" s="9" t="s">
        <v>28</v>
      </c>
      <c r="B13" s="2" t="s">
        <v>64</v>
      </c>
      <c r="C13" s="32">
        <f>'1 кв'!D13-'1 кв'!E13</f>
        <v>0</v>
      </c>
      <c r="D13" s="27">
        <f t="shared" si="0"/>
        <v>0</v>
      </c>
      <c r="E13" s="25">
        <f t="shared" si="0"/>
        <v>0</v>
      </c>
      <c r="F13" s="25"/>
      <c r="G13" s="27"/>
      <c r="H13" s="27"/>
      <c r="I13" s="27"/>
      <c r="J13" s="27"/>
      <c r="K13" s="27"/>
      <c r="L13" s="27"/>
    </row>
    <row r="14" spans="1:12" ht="18.75">
      <c r="A14" s="9" t="s">
        <v>29</v>
      </c>
      <c r="B14" s="2" t="s">
        <v>18</v>
      </c>
      <c r="C14" s="32">
        <v>0</v>
      </c>
      <c r="D14" s="27">
        <f t="shared" si="0"/>
        <v>0</v>
      </c>
      <c r="E14" s="25">
        <f t="shared" si="0"/>
        <v>0</v>
      </c>
      <c r="F14" s="25"/>
      <c r="G14" s="27"/>
      <c r="H14" s="27"/>
      <c r="I14" s="27"/>
      <c r="J14" s="27"/>
      <c r="K14" s="27"/>
      <c r="L14" s="27"/>
    </row>
    <row r="15" spans="1:12" ht="37.5">
      <c r="A15" s="9" t="s">
        <v>30</v>
      </c>
      <c r="B15" s="2" t="s">
        <v>91</v>
      </c>
      <c r="C15" s="32">
        <v>0.7</v>
      </c>
      <c r="D15" s="27">
        <f t="shared" si="0"/>
        <v>18.93</v>
      </c>
      <c r="E15" s="25">
        <f t="shared" si="0"/>
        <v>18.440000000000001</v>
      </c>
      <c r="F15" s="25"/>
      <c r="G15" s="27"/>
      <c r="H15" s="27"/>
      <c r="I15" s="27">
        <v>18.93</v>
      </c>
      <c r="J15" s="27">
        <v>0.44</v>
      </c>
      <c r="K15" s="27"/>
      <c r="L15" s="27">
        <v>18</v>
      </c>
    </row>
    <row r="16" spans="1:12" ht="18.75">
      <c r="A16" s="9" t="s">
        <v>31</v>
      </c>
      <c r="B16" s="2" t="s">
        <v>78</v>
      </c>
      <c r="C16" s="32">
        <f>'1 кв'!D16-'1 кв'!E16</f>
        <v>0</v>
      </c>
      <c r="D16" s="27">
        <f t="shared" si="0"/>
        <v>0</v>
      </c>
      <c r="E16" s="25">
        <f t="shared" si="0"/>
        <v>0</v>
      </c>
      <c r="F16" s="25"/>
      <c r="G16" s="27"/>
      <c r="H16" s="27"/>
      <c r="I16" s="27"/>
      <c r="J16" s="27"/>
      <c r="K16" s="27"/>
      <c r="L16" s="27"/>
    </row>
    <row r="17" spans="1:12" ht="18.75">
      <c r="A17" s="9" t="s">
        <v>32</v>
      </c>
      <c r="B17" s="2" t="s">
        <v>77</v>
      </c>
      <c r="C17" s="32">
        <f>'1 кв'!D17-'1 кв'!E17</f>
        <v>0</v>
      </c>
      <c r="D17" s="27">
        <f t="shared" si="0"/>
        <v>0</v>
      </c>
      <c r="E17" s="25">
        <f t="shared" si="0"/>
        <v>0</v>
      </c>
      <c r="F17" s="25"/>
      <c r="G17" s="27"/>
      <c r="H17" s="27"/>
      <c r="I17" s="27"/>
      <c r="J17" s="27"/>
      <c r="K17" s="27"/>
      <c r="L17" s="27"/>
    </row>
    <row r="18" spans="1:12" ht="18.75">
      <c r="A18" s="9" t="s">
        <v>33</v>
      </c>
      <c r="B18" s="2" t="s">
        <v>22</v>
      </c>
      <c r="C18" s="32">
        <f>'1 кв'!D18-'1 кв'!E18</f>
        <v>0</v>
      </c>
      <c r="D18" s="27">
        <f t="shared" si="0"/>
        <v>0</v>
      </c>
      <c r="E18" s="25">
        <f t="shared" si="0"/>
        <v>0</v>
      </c>
      <c r="F18" s="25"/>
      <c r="G18" s="27"/>
      <c r="H18" s="27"/>
      <c r="I18" s="27"/>
      <c r="J18" s="27"/>
      <c r="K18" s="27"/>
      <c r="L18" s="27"/>
    </row>
    <row r="19" spans="1:12" ht="18.75">
      <c r="A19" s="9" t="s">
        <v>34</v>
      </c>
      <c r="B19" s="2" t="s">
        <v>21</v>
      </c>
      <c r="C19" s="32">
        <f>'1 кв'!D19-'1 кв'!E19</f>
        <v>0</v>
      </c>
      <c r="D19" s="27">
        <f t="shared" si="0"/>
        <v>0</v>
      </c>
      <c r="E19" s="25">
        <f t="shared" si="0"/>
        <v>0</v>
      </c>
      <c r="F19" s="25"/>
      <c r="G19" s="27"/>
      <c r="H19" s="27"/>
      <c r="I19" s="27"/>
      <c r="J19" s="27"/>
      <c r="K19" s="27"/>
      <c r="L19" s="27"/>
    </row>
    <row r="20" spans="1:12" ht="24.75" customHeight="1">
      <c r="A20" s="9" t="s">
        <v>35</v>
      </c>
      <c r="B20" s="29" t="s">
        <v>13</v>
      </c>
      <c r="C20" s="32">
        <f>'1 кв'!D20-'1 кв'!E20</f>
        <v>28.720000000000027</v>
      </c>
      <c r="D20" s="25">
        <f t="shared" si="0"/>
        <v>169.35000000000002</v>
      </c>
      <c r="E20" s="25">
        <f t="shared" si="0"/>
        <v>150.46</v>
      </c>
      <c r="F20" s="25">
        <f>E20/(D20+C20)*100</f>
        <v>75.963043368506064</v>
      </c>
      <c r="G20" s="26">
        <f t="shared" ref="G20:L20" si="2">SUM(G22:G25)</f>
        <v>128.85000000000002</v>
      </c>
      <c r="H20" s="26">
        <f t="shared" si="2"/>
        <v>121.64999999999999</v>
      </c>
      <c r="I20" s="26">
        <f t="shared" si="2"/>
        <v>22.3</v>
      </c>
      <c r="J20" s="26">
        <f t="shared" si="2"/>
        <v>13.76</v>
      </c>
      <c r="K20" s="26">
        <f t="shared" si="2"/>
        <v>18.2</v>
      </c>
      <c r="L20" s="25">
        <f t="shared" si="2"/>
        <v>15.049999999999999</v>
      </c>
    </row>
    <row r="21" spans="1:12" ht="18.75">
      <c r="A21" s="9"/>
      <c r="B21" s="2" t="s">
        <v>12</v>
      </c>
      <c r="C21" s="32">
        <f>'1 кв'!D21-'1 кв'!E21</f>
        <v>0</v>
      </c>
      <c r="D21" s="27">
        <f t="shared" si="0"/>
        <v>0</v>
      </c>
      <c r="E21" s="25">
        <f t="shared" si="0"/>
        <v>0</v>
      </c>
      <c r="F21" s="25"/>
      <c r="G21" s="27"/>
      <c r="H21" s="27"/>
      <c r="I21" s="27"/>
      <c r="J21" s="27"/>
      <c r="K21" s="27"/>
      <c r="L21" s="27"/>
    </row>
    <row r="22" spans="1:12" ht="18.75">
      <c r="A22" s="9" t="s">
        <v>36</v>
      </c>
      <c r="B22" s="2" t="s">
        <v>14</v>
      </c>
      <c r="C22" s="32">
        <f>'1 кв'!D22-'1 кв'!E22</f>
        <v>0</v>
      </c>
      <c r="D22" s="25">
        <f t="shared" si="0"/>
        <v>101.95</v>
      </c>
      <c r="E22" s="25">
        <f t="shared" si="0"/>
        <v>101.22</v>
      </c>
      <c r="F22" s="25">
        <f>E22/(D22+C22)*100</f>
        <v>99.283962726826871</v>
      </c>
      <c r="G22" s="27">
        <v>101.95</v>
      </c>
      <c r="H22" s="27">
        <v>101.22</v>
      </c>
      <c r="I22" s="27"/>
      <c r="J22" s="27"/>
      <c r="K22" s="27"/>
      <c r="L22" s="27"/>
    </row>
    <row r="23" spans="1:12" s="3" customFormat="1" ht="18.75">
      <c r="A23" s="9" t="s">
        <v>37</v>
      </c>
      <c r="B23" s="2" t="s">
        <v>15</v>
      </c>
      <c r="C23" s="32">
        <f>'1 кв'!D23-'1 кв'!E23</f>
        <v>28.569999999999993</v>
      </c>
      <c r="D23" s="27">
        <f t="shared" si="0"/>
        <v>61.6</v>
      </c>
      <c r="E23" s="25">
        <f t="shared" si="0"/>
        <v>44.59</v>
      </c>
      <c r="F23" s="25">
        <f>E23/(D23+C23)*100</f>
        <v>49.451036930242886</v>
      </c>
      <c r="G23" s="27">
        <v>24.6</v>
      </c>
      <c r="H23" s="27">
        <v>18.8</v>
      </c>
      <c r="I23" s="27">
        <v>20</v>
      </c>
      <c r="J23" s="27">
        <v>12.19</v>
      </c>
      <c r="K23" s="27">
        <v>17</v>
      </c>
      <c r="L23" s="27">
        <v>13.6</v>
      </c>
    </row>
    <row r="24" spans="1:12" s="3" customFormat="1" ht="18.75">
      <c r="A24" s="9" t="s">
        <v>38</v>
      </c>
      <c r="B24" s="2" t="s">
        <v>16</v>
      </c>
      <c r="C24" s="32">
        <f>'1 кв'!D24-'1 кв'!E24</f>
        <v>0.15000000000000036</v>
      </c>
      <c r="D24" s="27">
        <f t="shared" si="0"/>
        <v>5.8</v>
      </c>
      <c r="E24" s="25">
        <f t="shared" si="0"/>
        <v>4.6500000000000004</v>
      </c>
      <c r="F24" s="25">
        <f>E24/(D24+C24)*100</f>
        <v>78.151260504201687</v>
      </c>
      <c r="G24" s="27">
        <v>2.2999999999999998</v>
      </c>
      <c r="H24" s="27">
        <v>1.63</v>
      </c>
      <c r="I24" s="27">
        <v>2.2999999999999998</v>
      </c>
      <c r="J24" s="27">
        <v>1.57</v>
      </c>
      <c r="K24" s="27">
        <v>1.2</v>
      </c>
      <c r="L24" s="27">
        <v>1.45</v>
      </c>
    </row>
    <row r="25" spans="1:12" s="3" customFormat="1" ht="18.75">
      <c r="A25" s="9" t="s">
        <v>39</v>
      </c>
      <c r="B25" s="2" t="s">
        <v>23</v>
      </c>
      <c r="C25" s="32">
        <f>'1 кв'!D25-'1 кв'!E25</f>
        <v>0</v>
      </c>
      <c r="D25" s="27">
        <f t="shared" si="0"/>
        <v>0</v>
      </c>
      <c r="E25" s="25">
        <f t="shared" si="0"/>
        <v>0</v>
      </c>
      <c r="F25" s="25"/>
      <c r="G25" s="27"/>
      <c r="H25" s="27"/>
      <c r="I25" s="27"/>
      <c r="J25" s="27"/>
      <c r="K25" s="27"/>
      <c r="L25" s="27"/>
    </row>
    <row r="26" spans="1:12" s="3" customFormat="1" ht="24" customHeight="1">
      <c r="A26" s="9" t="s">
        <v>40</v>
      </c>
      <c r="B26" s="29" t="s">
        <v>17</v>
      </c>
      <c r="C26" s="32">
        <f>'1 кв'!D26-'1 кв'!E26</f>
        <v>3.1099999999999994</v>
      </c>
      <c r="D26" s="17">
        <f>G26+I26+K26</f>
        <v>101.76999999999998</v>
      </c>
      <c r="E26" s="17">
        <f t="shared" si="0"/>
        <v>10.27</v>
      </c>
      <c r="F26" s="17"/>
      <c r="G26" s="17">
        <f>SUM(G28:G36)</f>
        <v>3.23</v>
      </c>
      <c r="H26" s="17">
        <f t="shared" ref="H26:L26" si="3">SUM(H28:H36)</f>
        <v>4.8499999999999996</v>
      </c>
      <c r="I26" s="17">
        <f t="shared" si="3"/>
        <v>10.43</v>
      </c>
      <c r="J26" s="17">
        <f t="shared" si="3"/>
        <v>1.93</v>
      </c>
      <c r="K26" s="17">
        <f t="shared" si="3"/>
        <v>88.109999999999985</v>
      </c>
      <c r="L26" s="17">
        <f t="shared" si="3"/>
        <v>3.49</v>
      </c>
    </row>
    <row r="27" spans="1:12" s="3" customFormat="1" ht="18.75">
      <c r="A27" s="9"/>
      <c r="B27" s="2" t="s">
        <v>12</v>
      </c>
      <c r="C27" s="32">
        <f>'1 кв'!D27-'1 кв'!E27</f>
        <v>0</v>
      </c>
      <c r="D27" s="13">
        <f t="shared" si="0"/>
        <v>0</v>
      </c>
      <c r="E27" s="17">
        <f t="shared" si="0"/>
        <v>0</v>
      </c>
      <c r="F27" s="17"/>
      <c r="G27" s="13"/>
      <c r="H27" s="13"/>
      <c r="I27" s="13"/>
      <c r="J27" s="13"/>
      <c r="K27" s="13"/>
      <c r="L27" s="13"/>
    </row>
    <row r="28" spans="1:12" s="3" customFormat="1" ht="16.5" customHeight="1">
      <c r="A28" s="9" t="s">
        <v>43</v>
      </c>
      <c r="B28" s="2" t="s">
        <v>52</v>
      </c>
      <c r="C28" s="32">
        <f>'1 кв'!D28-'1 кв'!E28</f>
        <v>0</v>
      </c>
      <c r="D28" s="13">
        <f t="shared" si="0"/>
        <v>1.29</v>
      </c>
      <c r="E28" s="17">
        <f t="shared" si="0"/>
        <v>1.29</v>
      </c>
      <c r="F28" s="17">
        <f>E28/D28*100</f>
        <v>100</v>
      </c>
      <c r="G28" s="13">
        <v>0.43</v>
      </c>
      <c r="H28" s="13">
        <v>0.43</v>
      </c>
      <c r="I28" s="13">
        <v>0.43</v>
      </c>
      <c r="J28" s="13">
        <v>0.43</v>
      </c>
      <c r="K28" s="13">
        <v>0.43</v>
      </c>
      <c r="L28" s="13">
        <v>0.43</v>
      </c>
    </row>
    <row r="29" spans="1:12" s="3" customFormat="1" ht="16.5" customHeight="1">
      <c r="A29" s="9" t="s">
        <v>44</v>
      </c>
      <c r="B29" s="2" t="s">
        <v>53</v>
      </c>
      <c r="C29" s="32">
        <f>'1 кв'!D29-'1 кв'!E29</f>
        <v>0.45000000000000007</v>
      </c>
      <c r="D29" s="13">
        <f t="shared" si="0"/>
        <v>1.6400000000000001</v>
      </c>
      <c r="E29" s="17">
        <f t="shared" si="0"/>
        <v>1.6400000000000001</v>
      </c>
      <c r="F29" s="17">
        <f>E29/(D29+C29)*100</f>
        <v>78.4688995215311</v>
      </c>
      <c r="G29" s="13">
        <v>0.45</v>
      </c>
      <c r="H29" s="13">
        <v>0.45</v>
      </c>
      <c r="I29" s="13">
        <v>0.45</v>
      </c>
      <c r="J29" s="13">
        <v>0.45</v>
      </c>
      <c r="K29" s="13">
        <v>0.74</v>
      </c>
      <c r="L29" s="13">
        <v>0.74</v>
      </c>
    </row>
    <row r="30" spans="1:12" s="3" customFormat="1" ht="40.5" customHeight="1">
      <c r="A30" s="9" t="s">
        <v>48</v>
      </c>
      <c r="B30" s="2" t="s">
        <v>90</v>
      </c>
      <c r="C30" s="32">
        <f>'1 кв'!D30-'1 кв'!E30</f>
        <v>-1.0000000000000009E-2</v>
      </c>
      <c r="D30" s="13">
        <f t="shared" si="0"/>
        <v>2.4000000000000004</v>
      </c>
      <c r="E30" s="17">
        <f t="shared" si="0"/>
        <v>2</v>
      </c>
      <c r="F30" s="17">
        <f>E30/D30*100</f>
        <v>83.333333333333329</v>
      </c>
      <c r="G30" s="13">
        <v>2</v>
      </c>
      <c r="H30" s="13">
        <v>2</v>
      </c>
      <c r="I30" s="13">
        <v>0.2</v>
      </c>
      <c r="J30" s="13"/>
      <c r="K30" s="13">
        <v>0.2</v>
      </c>
      <c r="L30" s="13"/>
    </row>
    <row r="31" spans="1:12" s="3" customFormat="1" ht="16.5" customHeight="1">
      <c r="A31" s="9" t="s">
        <v>49</v>
      </c>
      <c r="B31" s="2" t="s">
        <v>54</v>
      </c>
      <c r="C31" s="32">
        <f>'1 кв'!D31-'1 кв'!E31</f>
        <v>0</v>
      </c>
      <c r="D31" s="13">
        <f t="shared" si="0"/>
        <v>1.0499999999999998</v>
      </c>
      <c r="E31" s="17">
        <f t="shared" si="0"/>
        <v>1.0499999999999998</v>
      </c>
      <c r="F31" s="17">
        <f>E31/(D31+C31)*100</f>
        <v>100</v>
      </c>
      <c r="G31" s="13">
        <v>0.35</v>
      </c>
      <c r="H31" s="13">
        <v>0.35</v>
      </c>
      <c r="I31" s="13">
        <v>0.35</v>
      </c>
      <c r="J31" s="13">
        <v>0.35</v>
      </c>
      <c r="K31" s="13">
        <v>0.35</v>
      </c>
      <c r="L31" s="13">
        <v>0.35</v>
      </c>
    </row>
    <row r="32" spans="1:12" s="3" customFormat="1" ht="16.5" customHeight="1">
      <c r="A32" s="9" t="s">
        <v>50</v>
      </c>
      <c r="B32" s="2" t="s">
        <v>51</v>
      </c>
      <c r="C32" s="32">
        <f>'1 кв'!D32-'1 кв'!E32</f>
        <v>0</v>
      </c>
      <c r="D32" s="13">
        <f t="shared" si="0"/>
        <v>0</v>
      </c>
      <c r="E32" s="17">
        <f t="shared" si="0"/>
        <v>0</v>
      </c>
      <c r="F32" s="17"/>
      <c r="G32" s="13"/>
      <c r="H32" s="13"/>
      <c r="I32" s="13"/>
      <c r="J32" s="13"/>
      <c r="K32" s="13"/>
      <c r="L32" s="13"/>
    </row>
    <row r="33" spans="1:12" s="3" customFormat="1" ht="16.5" customHeight="1">
      <c r="A33" s="9" t="s">
        <v>65</v>
      </c>
      <c r="B33" s="2" t="s">
        <v>92</v>
      </c>
      <c r="C33" s="32">
        <f>'1 кв'!D33-'1 кв'!E33</f>
        <v>0</v>
      </c>
      <c r="D33" s="13">
        <f t="shared" si="0"/>
        <v>64.28</v>
      </c>
      <c r="E33" s="17">
        <f t="shared" si="0"/>
        <v>0</v>
      </c>
      <c r="F33" s="17"/>
      <c r="G33" s="13"/>
      <c r="H33" s="13"/>
      <c r="I33" s="13"/>
      <c r="J33" s="13"/>
      <c r="K33" s="13">
        <v>64.28</v>
      </c>
      <c r="L33" s="13"/>
    </row>
    <row r="34" spans="1:12" s="3" customFormat="1" ht="38.25" customHeight="1">
      <c r="A34" s="9" t="s">
        <v>67</v>
      </c>
      <c r="B34" s="21" t="s">
        <v>70</v>
      </c>
      <c r="C34" s="32">
        <f>'1 кв'!D34-'1 кв'!E34</f>
        <v>0</v>
      </c>
      <c r="D34" s="13">
        <f t="shared" si="0"/>
        <v>6.82</v>
      </c>
      <c r="E34" s="17">
        <f t="shared" si="0"/>
        <v>1.62</v>
      </c>
      <c r="F34" s="17"/>
      <c r="G34" s="13"/>
      <c r="H34" s="13">
        <v>1.62</v>
      </c>
      <c r="I34" s="13"/>
      <c r="J34" s="13"/>
      <c r="K34" s="13">
        <v>6.82</v>
      </c>
      <c r="L34" s="13"/>
    </row>
    <row r="35" spans="1:12" s="3" customFormat="1" ht="60" customHeight="1">
      <c r="A35" s="9" t="s">
        <v>68</v>
      </c>
      <c r="B35" s="2" t="s">
        <v>82</v>
      </c>
      <c r="C35" s="32">
        <f>'1 кв'!D35-'1 кв'!E35</f>
        <v>2.67</v>
      </c>
      <c r="D35" s="13">
        <f t="shared" si="0"/>
        <v>9</v>
      </c>
      <c r="E35" s="17">
        <f t="shared" si="0"/>
        <v>2.67</v>
      </c>
      <c r="F35" s="17">
        <f>E35/(D35+C35)*100</f>
        <v>22.879177377892031</v>
      </c>
      <c r="G35" s="13"/>
      <c r="H35" s="13"/>
      <c r="I35" s="13">
        <v>9</v>
      </c>
      <c r="J35" s="13">
        <v>0.7</v>
      </c>
      <c r="K35" s="13"/>
      <c r="L35" s="13">
        <v>1.97</v>
      </c>
    </row>
    <row r="36" spans="1:12" s="3" customFormat="1" ht="16.5" customHeight="1">
      <c r="A36" s="9" t="s">
        <v>69</v>
      </c>
      <c r="B36" s="2" t="s">
        <v>93</v>
      </c>
      <c r="C36" s="32">
        <f>'1 кв'!D36-'1 кв'!E36</f>
        <v>0</v>
      </c>
      <c r="D36" s="13">
        <f t="shared" si="0"/>
        <v>15.29</v>
      </c>
      <c r="E36" s="17">
        <f t="shared" si="0"/>
        <v>0</v>
      </c>
      <c r="F36" s="17">
        <v>0</v>
      </c>
      <c r="G36" s="13"/>
      <c r="H36" s="13"/>
      <c r="I36" s="13"/>
      <c r="J36" s="13"/>
      <c r="K36" s="13">
        <v>15.29</v>
      </c>
      <c r="L36" s="13"/>
    </row>
    <row r="37" spans="1:12" s="3" customFormat="1" ht="18.75">
      <c r="A37" s="9" t="s">
        <v>41</v>
      </c>
      <c r="B37" s="2" t="s">
        <v>24</v>
      </c>
      <c r="C37" s="32">
        <f>'1 кв'!D37-'1 кв'!E37</f>
        <v>0</v>
      </c>
      <c r="D37" s="25">
        <f t="shared" si="0"/>
        <v>0</v>
      </c>
      <c r="E37" s="25">
        <f t="shared" si="0"/>
        <v>0</v>
      </c>
      <c r="F37" s="25"/>
      <c r="G37" s="25"/>
      <c r="H37" s="25"/>
      <c r="I37" s="25"/>
      <c r="J37" s="25"/>
      <c r="K37" s="25"/>
      <c r="L37" s="25"/>
    </row>
    <row r="38" spans="1:12" s="3" customFormat="1" ht="18.75">
      <c r="A38" s="9" t="s">
        <v>42</v>
      </c>
      <c r="B38" s="2" t="s">
        <v>25</v>
      </c>
      <c r="C38" s="32">
        <f>'1 кв'!D38-'1 кв'!E38</f>
        <v>3.120000000000001</v>
      </c>
      <c r="D38" s="25">
        <f t="shared" si="0"/>
        <v>2.2000000000000002</v>
      </c>
      <c r="E38" s="25">
        <f t="shared" si="0"/>
        <v>2.9400000000000004</v>
      </c>
      <c r="F38" s="25">
        <f>E38/(D38+C38)*100</f>
        <v>55.263157894736835</v>
      </c>
      <c r="G38" s="25">
        <f t="shared" ref="G38:L38" si="4">SUM(G40:G42)</f>
        <v>1</v>
      </c>
      <c r="H38" s="25">
        <f t="shared" si="4"/>
        <v>1.1000000000000001</v>
      </c>
      <c r="I38" s="25">
        <f t="shared" si="4"/>
        <v>1</v>
      </c>
      <c r="J38" s="25">
        <f t="shared" si="4"/>
        <v>1.08</v>
      </c>
      <c r="K38" s="25">
        <f t="shared" si="4"/>
        <v>0.2</v>
      </c>
      <c r="L38" s="25">
        <f t="shared" si="4"/>
        <v>0.76</v>
      </c>
    </row>
    <row r="39" spans="1:12" s="3" customFormat="1" ht="18.75">
      <c r="A39" s="9"/>
      <c r="B39" s="2" t="s">
        <v>12</v>
      </c>
      <c r="C39" s="32">
        <f>'1 кв'!D39-'1 кв'!E39</f>
        <v>0</v>
      </c>
      <c r="D39" s="27">
        <f t="shared" si="0"/>
        <v>0</v>
      </c>
      <c r="E39" s="25">
        <f t="shared" si="0"/>
        <v>0</v>
      </c>
      <c r="F39" s="25">
        <v>0</v>
      </c>
      <c r="G39" s="27"/>
      <c r="H39" s="27"/>
      <c r="I39" s="27"/>
      <c r="J39" s="27"/>
      <c r="K39" s="27"/>
      <c r="L39" s="27"/>
    </row>
    <row r="40" spans="1:12" s="3" customFormat="1" ht="18.75">
      <c r="A40" s="9" t="s">
        <v>46</v>
      </c>
      <c r="B40" s="2" t="s">
        <v>71</v>
      </c>
      <c r="C40" s="32">
        <f>'1 кв'!D40-'1 кв'!E40</f>
        <v>1.08</v>
      </c>
      <c r="D40" s="27">
        <f t="shared" si="0"/>
        <v>2</v>
      </c>
      <c r="E40" s="27">
        <f t="shared" si="0"/>
        <v>2.9400000000000004</v>
      </c>
      <c r="F40" s="27">
        <f>E40/(D40+C40)*100</f>
        <v>95.454545454545467</v>
      </c>
      <c r="G40" s="27">
        <v>1</v>
      </c>
      <c r="H40" s="27">
        <v>1.1000000000000001</v>
      </c>
      <c r="I40" s="27">
        <v>1</v>
      </c>
      <c r="J40" s="27">
        <v>1.08</v>
      </c>
      <c r="K40" s="27"/>
      <c r="L40" s="27">
        <v>0.76</v>
      </c>
    </row>
    <row r="41" spans="1:12" s="3" customFormat="1" ht="18.75">
      <c r="A41" s="15" t="s">
        <v>57</v>
      </c>
      <c r="B41" s="16" t="s">
        <v>72</v>
      </c>
      <c r="C41" s="32">
        <f>'1 кв'!D41-'1 кв'!E41</f>
        <v>0.24000000000000002</v>
      </c>
      <c r="D41" s="27">
        <f t="shared" si="0"/>
        <v>0.2</v>
      </c>
      <c r="E41" s="27">
        <f t="shared" si="0"/>
        <v>0</v>
      </c>
      <c r="F41" s="27">
        <f>E41/(D41+C41)*100</f>
        <v>0</v>
      </c>
      <c r="G41" s="27"/>
      <c r="H41" s="27"/>
      <c r="I41" s="27"/>
      <c r="J41" s="27"/>
      <c r="K41" s="27">
        <v>0.2</v>
      </c>
      <c r="L41" s="27"/>
    </row>
    <row r="42" spans="1:12" s="3" customFormat="1" ht="18.75">
      <c r="A42" s="15" t="s">
        <v>75</v>
      </c>
      <c r="B42" s="16" t="s">
        <v>76</v>
      </c>
      <c r="C42" s="32">
        <f>'1 кв'!D42-'1 кв'!E42</f>
        <v>1.8</v>
      </c>
      <c r="D42" s="27">
        <f t="shared" si="0"/>
        <v>0</v>
      </c>
      <c r="E42" s="27"/>
      <c r="F42" s="27"/>
      <c r="G42" s="27"/>
      <c r="H42" s="27"/>
      <c r="I42" s="27"/>
      <c r="J42" s="27"/>
      <c r="K42" s="27"/>
      <c r="L42" s="27"/>
    </row>
    <row r="43" spans="1:12" s="3" customFormat="1" ht="18.75">
      <c r="A43" s="15" t="s">
        <v>55</v>
      </c>
      <c r="B43" s="16" t="s">
        <v>58</v>
      </c>
      <c r="C43" s="32">
        <f>'1 кв'!D43-'1 кв'!E43</f>
        <v>8.3800000000000061</v>
      </c>
      <c r="D43" s="25">
        <f t="shared" si="0"/>
        <v>9.9600000000000009</v>
      </c>
      <c r="E43" s="25">
        <f t="shared" si="0"/>
        <v>18.239999999999998</v>
      </c>
      <c r="F43" s="25">
        <f>E43/(D43+C43)*100</f>
        <v>99.454743729552845</v>
      </c>
      <c r="G43" s="25">
        <v>13.84</v>
      </c>
      <c r="H43" s="25">
        <v>10.5</v>
      </c>
      <c r="I43" s="25">
        <v>-1.78</v>
      </c>
      <c r="J43" s="25">
        <v>9.94</v>
      </c>
      <c r="K43" s="25">
        <v>-2.1</v>
      </c>
      <c r="L43" s="25">
        <v>-2.2000000000000002</v>
      </c>
    </row>
    <row r="44" spans="1:12" s="3" customFormat="1" ht="19.5" thickBot="1">
      <c r="A44" s="15" t="s">
        <v>56</v>
      </c>
      <c r="B44" s="16" t="s">
        <v>59</v>
      </c>
      <c r="C44" s="32">
        <f>'1 кв'!D44-'1 кв'!E44</f>
        <v>1</v>
      </c>
      <c r="D44" s="28">
        <f t="shared" si="0"/>
        <v>0</v>
      </c>
      <c r="E44" s="28">
        <f t="shared" si="0"/>
        <v>0.49</v>
      </c>
      <c r="F44" s="28">
        <f>E44/(D44+C44)*100</f>
        <v>49</v>
      </c>
      <c r="G44" s="28"/>
      <c r="H44" s="28"/>
      <c r="I44" s="28"/>
      <c r="J44" s="28">
        <v>0.49</v>
      </c>
      <c r="K44" s="28"/>
      <c r="L44" s="28"/>
    </row>
    <row r="45" spans="1:12" s="3" customFormat="1" ht="23.25" customHeight="1" thickBot="1">
      <c r="A45" s="23"/>
      <c r="B45" s="24" t="s">
        <v>8</v>
      </c>
      <c r="C45" s="22">
        <f t="shared" ref="C45:L45" si="5">C7+C8+C9+C20+C26+C37+C38+C43+C44</f>
        <v>110.18</v>
      </c>
      <c r="D45" s="22">
        <f t="shared" si="5"/>
        <v>3769.6399999999994</v>
      </c>
      <c r="E45" s="22">
        <f t="shared" si="5"/>
        <v>3424.3699999999994</v>
      </c>
      <c r="F45" s="22"/>
      <c r="G45" s="22">
        <f t="shared" si="5"/>
        <v>935.5</v>
      </c>
      <c r="H45" s="22">
        <f t="shared" si="5"/>
        <v>947.00000000000011</v>
      </c>
      <c r="I45" s="22">
        <f t="shared" si="5"/>
        <v>839.59999999999991</v>
      </c>
      <c r="J45" s="22">
        <f t="shared" si="5"/>
        <v>839.35</v>
      </c>
      <c r="K45" s="22">
        <f t="shared" si="5"/>
        <v>1994.54</v>
      </c>
      <c r="L45" s="22">
        <f t="shared" si="5"/>
        <v>1638.0199999999998</v>
      </c>
    </row>
    <row r="46" spans="1:12" s="3" customFormat="1" ht="18">
      <c r="A46" s="10"/>
      <c r="B46" s="1"/>
      <c r="C46" s="1"/>
      <c r="D46" s="1"/>
      <c r="E46" s="1"/>
      <c r="F46" s="1"/>
    </row>
    <row r="47" spans="1:12" s="3" customFormat="1" ht="18.75">
      <c r="A47" s="10"/>
      <c r="B47" s="4" t="s">
        <v>60</v>
      </c>
      <c r="C47" s="4"/>
      <c r="D47" s="1"/>
      <c r="E47" s="1"/>
      <c r="F47" s="12"/>
      <c r="H47" s="3" t="s">
        <v>61</v>
      </c>
    </row>
    <row r="48" spans="1:12" s="3" customFormat="1" ht="16.5" customHeight="1">
      <c r="A48" s="10"/>
      <c r="B48" s="1"/>
      <c r="C48" s="1"/>
      <c r="D48" s="1"/>
      <c r="E48" s="1"/>
      <c r="F48" s="11" t="s">
        <v>45</v>
      </c>
    </row>
    <row r="49" spans="1:6" s="3" customFormat="1" ht="18">
      <c r="A49" s="10"/>
      <c r="B49" s="1"/>
      <c r="C49" s="1"/>
      <c r="D49" s="1"/>
      <c r="E49" s="1"/>
      <c r="F49" s="1"/>
    </row>
    <row r="50" spans="1:6" s="3" customFormat="1" ht="18">
      <c r="A50" s="10"/>
      <c r="B50" s="1"/>
      <c r="C50" s="1"/>
      <c r="D50" s="1"/>
      <c r="E50" s="1"/>
      <c r="F50" s="1"/>
    </row>
    <row r="51" spans="1:6" s="3" customFormat="1" ht="38.25" customHeight="1">
      <c r="A51" s="1"/>
      <c r="B51" s="1"/>
      <c r="C51" s="1"/>
      <c r="D51" s="1"/>
      <c r="E51" s="1"/>
      <c r="F51" s="1"/>
    </row>
    <row r="52" spans="1:6" s="3" customFormat="1" ht="18">
      <c r="A52" s="1"/>
      <c r="B52" s="1"/>
      <c r="C52" s="1"/>
      <c r="D52" s="1"/>
      <c r="E52" s="1"/>
      <c r="F52" s="1"/>
    </row>
    <row r="53" spans="1:6" s="3" customFormat="1" ht="40.5" customHeight="1">
      <c r="A53" s="1"/>
      <c r="B53" s="1"/>
      <c r="C53" s="1"/>
      <c r="D53" s="1"/>
      <c r="E53" s="1"/>
      <c r="F53" s="1"/>
    </row>
    <row r="54" spans="1:6" s="3" customFormat="1" ht="18">
      <c r="A54"/>
      <c r="B54" s="8"/>
      <c r="C54" s="8"/>
      <c r="D54" s="8"/>
      <c r="E54" s="8"/>
      <c r="F54" s="8"/>
    </row>
    <row r="55" spans="1:6" s="3" customFormat="1" ht="18">
      <c r="A55"/>
      <c r="B55" s="8"/>
      <c r="C55" s="8"/>
      <c r="D55" s="8"/>
      <c r="E55" s="8"/>
      <c r="F55" s="8"/>
    </row>
    <row r="56" spans="1:6" s="3" customFormat="1" ht="18">
      <c r="A56"/>
      <c r="B56" s="8"/>
      <c r="C56" s="8"/>
      <c r="D56" s="8"/>
      <c r="E56" s="8"/>
      <c r="F56" s="8"/>
    </row>
    <row r="57" spans="1:6">
      <c r="B57" s="8"/>
      <c r="C57" s="8"/>
      <c r="D57" s="8"/>
      <c r="E57" s="8"/>
      <c r="F57" s="8"/>
    </row>
    <row r="58" spans="1:6">
      <c r="B58" s="8"/>
      <c r="C58" s="8"/>
      <c r="D58" s="8"/>
      <c r="E58" s="8"/>
      <c r="F58" s="8"/>
    </row>
    <row r="59" spans="1:6">
      <c r="B59" s="8"/>
      <c r="C59" s="8"/>
      <c r="D59" s="8"/>
      <c r="E59" s="8"/>
      <c r="F59" s="8"/>
    </row>
    <row r="60" spans="1:6">
      <c r="B60" s="8"/>
      <c r="C60" s="8"/>
      <c r="D60" s="8"/>
      <c r="E60" s="8"/>
      <c r="F60" s="8"/>
    </row>
    <row r="61" spans="1:6">
      <c r="B61" s="8"/>
      <c r="C61" s="8"/>
      <c r="D61" s="8"/>
      <c r="E61" s="8"/>
      <c r="F61" s="8"/>
    </row>
    <row r="62" spans="1:6">
      <c r="B62" s="8"/>
      <c r="C62" s="8"/>
      <c r="D62" s="8"/>
      <c r="E62" s="8"/>
      <c r="F62" s="8"/>
    </row>
    <row r="63" spans="1:6">
      <c r="B63" s="8"/>
      <c r="C63" s="8"/>
      <c r="D63" s="8"/>
      <c r="E63" s="8"/>
      <c r="F63" s="8"/>
    </row>
    <row r="64" spans="1:6">
      <c r="B64" s="8"/>
      <c r="C64" s="8"/>
      <c r="D64" s="8"/>
      <c r="E64" s="8"/>
      <c r="F64" s="8"/>
    </row>
    <row r="65" spans="2:6">
      <c r="B65" s="8"/>
      <c r="C65" s="8"/>
      <c r="D65" s="8"/>
      <c r="E65" s="8"/>
      <c r="F65" s="8"/>
    </row>
    <row r="66" spans="2:6">
      <c r="B66" s="8"/>
      <c r="C66" s="8"/>
      <c r="D66" s="8"/>
      <c r="E66" s="8"/>
      <c r="F66" s="8"/>
    </row>
    <row r="67" spans="2:6">
      <c r="B67" s="8"/>
      <c r="C67" s="8"/>
      <c r="D67" s="8"/>
      <c r="E67" s="8"/>
      <c r="F67" s="8"/>
    </row>
    <row r="68" spans="2:6">
      <c r="B68" s="8"/>
      <c r="C68" s="8"/>
      <c r="D68" s="8"/>
      <c r="E68" s="8"/>
      <c r="F68" s="8"/>
    </row>
    <row r="69" spans="2:6">
      <c r="B69" s="8"/>
      <c r="C69" s="8"/>
      <c r="D69" s="8"/>
      <c r="E69" s="8"/>
      <c r="F69" s="8"/>
    </row>
    <row r="70" spans="2:6">
      <c r="B70" s="8"/>
      <c r="C70" s="8"/>
      <c r="D70" s="8"/>
      <c r="E70" s="8"/>
      <c r="F70" s="8"/>
    </row>
    <row r="71" spans="2:6">
      <c r="B71" s="8"/>
      <c r="C71" s="8"/>
      <c r="D71" s="8"/>
      <c r="E71" s="8"/>
      <c r="F71" s="8"/>
    </row>
    <row r="72" spans="2:6">
      <c r="B72" s="8"/>
      <c r="C72" s="8"/>
      <c r="D72" s="8"/>
      <c r="E72" s="8"/>
      <c r="F72" s="8"/>
    </row>
    <row r="73" spans="2:6">
      <c r="B73" s="8"/>
      <c r="C73" s="8"/>
      <c r="D73" s="8"/>
      <c r="E73" s="8"/>
      <c r="F73" s="8"/>
    </row>
    <row r="74" spans="2:6">
      <c r="B74" s="8"/>
      <c r="C74" s="8"/>
      <c r="D74" s="8"/>
      <c r="E74" s="8"/>
      <c r="F74" s="8"/>
    </row>
    <row r="75" spans="2:6">
      <c r="B75" s="8"/>
      <c r="C75" s="8"/>
      <c r="D75" s="8"/>
      <c r="E75" s="8"/>
      <c r="F75" s="8"/>
    </row>
    <row r="76" spans="2:6">
      <c r="B76" s="8"/>
      <c r="C76" s="8"/>
      <c r="D76" s="8"/>
      <c r="E76" s="8"/>
      <c r="F76" s="8"/>
    </row>
    <row r="77" spans="2:6">
      <c r="B77" s="8"/>
      <c r="C77" s="8"/>
      <c r="D77" s="8"/>
      <c r="E77" s="8"/>
      <c r="F77" s="8"/>
    </row>
    <row r="78" spans="2:6">
      <c r="B78" s="8"/>
      <c r="C78" s="8"/>
      <c r="D78" s="8"/>
      <c r="E78" s="8"/>
      <c r="F78" s="8"/>
    </row>
    <row r="79" spans="2:6">
      <c r="B79" s="8"/>
      <c r="C79" s="8"/>
      <c r="D79" s="8"/>
      <c r="E79" s="8"/>
      <c r="F79" s="8"/>
    </row>
    <row r="80" spans="2:6">
      <c r="B80" s="8"/>
      <c r="C80" s="8"/>
      <c r="D80" s="8"/>
      <c r="E80" s="8"/>
      <c r="F80" s="8"/>
    </row>
    <row r="81" spans="2:6">
      <c r="B81" s="8"/>
      <c r="C81" s="8"/>
      <c r="D81" s="8"/>
      <c r="E81" s="8"/>
      <c r="F81" s="8"/>
    </row>
    <row r="82" spans="2:6">
      <c r="B82" s="8"/>
      <c r="C82" s="8"/>
      <c r="D82" s="8"/>
      <c r="E82" s="8"/>
      <c r="F82" s="8"/>
    </row>
    <row r="83" spans="2:6">
      <c r="B83" s="8"/>
      <c r="C83" s="8"/>
      <c r="D83" s="8"/>
      <c r="E83" s="8"/>
      <c r="F83" s="8"/>
    </row>
    <row r="84" spans="2:6">
      <c r="B84" s="8"/>
      <c r="C84" s="8"/>
      <c r="D84" s="8"/>
      <c r="E84" s="8"/>
      <c r="F84" s="8"/>
    </row>
    <row r="85" spans="2:6">
      <c r="B85" s="8"/>
      <c r="C85" s="8"/>
      <c r="D85" s="8"/>
      <c r="E85" s="8"/>
      <c r="F85" s="8"/>
    </row>
    <row r="86" spans="2:6">
      <c r="B86" s="8"/>
      <c r="C86" s="8"/>
      <c r="D86" s="8"/>
      <c r="E86" s="8"/>
      <c r="F86" s="8"/>
    </row>
    <row r="87" spans="2:6">
      <c r="B87" s="8"/>
      <c r="C87" s="8"/>
      <c r="D87" s="8"/>
      <c r="E87" s="8"/>
      <c r="F87" s="8"/>
    </row>
    <row r="88" spans="2:6">
      <c r="B88" s="8"/>
      <c r="C88" s="8"/>
      <c r="D88" s="8"/>
      <c r="E88" s="8"/>
      <c r="F88" s="8"/>
    </row>
    <row r="89" spans="2:6">
      <c r="B89" s="8"/>
      <c r="C89" s="8"/>
      <c r="D89" s="8"/>
      <c r="E89" s="8"/>
      <c r="F89" s="8"/>
    </row>
    <row r="90" spans="2:6">
      <c r="B90" s="8"/>
      <c r="C90" s="8"/>
      <c r="D90" s="8"/>
      <c r="E90" s="8"/>
      <c r="F90" s="8"/>
    </row>
    <row r="91" spans="2:6">
      <c r="B91" s="8"/>
      <c r="C91" s="8"/>
      <c r="D91" s="8"/>
      <c r="E91" s="8"/>
      <c r="F91" s="8"/>
    </row>
    <row r="92" spans="2:6">
      <c r="B92" s="8"/>
      <c r="C92" s="8"/>
      <c r="D92" s="8"/>
      <c r="E92" s="8"/>
      <c r="F92" s="8"/>
    </row>
    <row r="93" spans="2:6">
      <c r="B93" s="8"/>
      <c r="C93" s="8"/>
      <c r="D93" s="8"/>
      <c r="E93" s="8"/>
      <c r="F93" s="8"/>
    </row>
    <row r="94" spans="2:6">
      <c r="B94" s="8"/>
      <c r="C94" s="8"/>
      <c r="D94" s="8"/>
      <c r="E94" s="8"/>
      <c r="F94" s="8"/>
    </row>
    <row r="95" spans="2:6">
      <c r="B95" s="8"/>
      <c r="C95" s="8"/>
      <c r="D95" s="8"/>
      <c r="E95" s="8"/>
      <c r="F95" s="8"/>
    </row>
    <row r="96" spans="2:6">
      <c r="B96" s="8"/>
      <c r="C96" s="8"/>
      <c r="D96" s="8"/>
      <c r="E96" s="8"/>
      <c r="F96" s="8"/>
    </row>
    <row r="97" spans="2:6">
      <c r="B97" s="8"/>
      <c r="C97" s="8"/>
      <c r="D97" s="8"/>
      <c r="E97" s="8"/>
      <c r="F97" s="8"/>
    </row>
    <row r="98" spans="2:6">
      <c r="B98" s="8"/>
      <c r="C98" s="8"/>
      <c r="D98" s="8"/>
      <c r="E98" s="8"/>
      <c r="F98" s="8"/>
    </row>
    <row r="99" spans="2:6">
      <c r="B99" s="8"/>
      <c r="C99" s="8"/>
      <c r="D99" s="8"/>
      <c r="E99" s="8"/>
      <c r="F99" s="8"/>
    </row>
    <row r="100" spans="2:6">
      <c r="B100" s="8"/>
      <c r="C100" s="8"/>
      <c r="D100" s="8"/>
      <c r="E100" s="8"/>
      <c r="F100" s="8"/>
    </row>
    <row r="101" spans="2:6">
      <c r="B101" s="8"/>
      <c r="C101" s="8"/>
      <c r="D101" s="8"/>
      <c r="E101" s="8"/>
      <c r="F101" s="8"/>
    </row>
    <row r="102" spans="2:6">
      <c r="B102" s="8"/>
      <c r="C102" s="8"/>
      <c r="D102" s="8"/>
      <c r="E102" s="8"/>
      <c r="F102" s="8"/>
    </row>
    <row r="103" spans="2:6">
      <c r="B103" s="8"/>
      <c r="C103" s="8"/>
      <c r="D103" s="8"/>
      <c r="E103" s="8"/>
      <c r="F103" s="8"/>
    </row>
    <row r="104" spans="2:6">
      <c r="B104" s="8"/>
      <c r="C104" s="8"/>
      <c r="D104" s="8"/>
      <c r="E104" s="8"/>
      <c r="F104" s="8"/>
    </row>
    <row r="105" spans="2:6">
      <c r="B105" s="8"/>
      <c r="C105" s="8"/>
      <c r="D105" s="8"/>
      <c r="E105" s="8"/>
      <c r="F105" s="8"/>
    </row>
    <row r="106" spans="2:6">
      <c r="B106" s="8"/>
      <c r="C106" s="8"/>
      <c r="D106" s="8"/>
      <c r="E106" s="8"/>
      <c r="F106" s="8"/>
    </row>
    <row r="107" spans="2:6">
      <c r="B107" s="8"/>
      <c r="C107" s="8"/>
      <c r="D107" s="8"/>
      <c r="E107" s="8"/>
      <c r="F107" s="8"/>
    </row>
    <row r="108" spans="2:6">
      <c r="B108" s="8"/>
      <c r="C108" s="8"/>
      <c r="D108" s="8"/>
      <c r="E108" s="8"/>
      <c r="F108" s="8"/>
    </row>
    <row r="109" spans="2:6">
      <c r="B109" s="8"/>
      <c r="C109" s="8"/>
      <c r="D109" s="8"/>
      <c r="E109" s="8"/>
      <c r="F109" s="8"/>
    </row>
    <row r="110" spans="2:6">
      <c r="B110" s="8"/>
      <c r="C110" s="8"/>
      <c r="D110" s="8"/>
      <c r="E110" s="8"/>
      <c r="F110" s="8"/>
    </row>
    <row r="111" spans="2:6">
      <c r="B111" s="8"/>
      <c r="C111" s="8"/>
      <c r="D111" s="8"/>
      <c r="E111" s="8"/>
      <c r="F111" s="8"/>
    </row>
    <row r="112" spans="2:6">
      <c r="B112" s="8"/>
      <c r="C112" s="8"/>
      <c r="D112" s="8"/>
      <c r="E112" s="8"/>
      <c r="F112" s="8"/>
    </row>
    <row r="113" spans="2:6">
      <c r="B113" s="8"/>
      <c r="C113" s="8"/>
      <c r="D113" s="8"/>
      <c r="E113" s="8"/>
      <c r="F113" s="8"/>
    </row>
    <row r="114" spans="2:6">
      <c r="B114" s="8"/>
      <c r="C114" s="8"/>
      <c r="D114" s="8"/>
      <c r="E114" s="8"/>
      <c r="F114" s="8"/>
    </row>
    <row r="115" spans="2:6">
      <c r="B115" s="8"/>
      <c r="C115" s="8"/>
      <c r="D115" s="8"/>
      <c r="E115" s="8"/>
      <c r="F115" s="8"/>
    </row>
    <row r="116" spans="2:6">
      <c r="B116" s="8"/>
      <c r="C116" s="8"/>
      <c r="D116" s="8"/>
      <c r="E116" s="8"/>
      <c r="F116" s="8"/>
    </row>
    <row r="117" spans="2:6">
      <c r="B117" s="8"/>
      <c r="C117" s="8"/>
      <c r="D117" s="8"/>
      <c r="E117" s="8"/>
      <c r="F117" s="8"/>
    </row>
    <row r="118" spans="2:6">
      <c r="B118" s="8"/>
      <c r="C118" s="8"/>
      <c r="D118" s="8"/>
      <c r="E118" s="8"/>
      <c r="F118" s="8"/>
    </row>
    <row r="119" spans="2:6">
      <c r="B119" s="8"/>
      <c r="C119" s="8"/>
      <c r="D119" s="8"/>
      <c r="E119" s="8"/>
      <c r="F119" s="8"/>
    </row>
    <row r="120" spans="2:6">
      <c r="B120" s="8"/>
      <c r="C120" s="8"/>
      <c r="D120" s="8"/>
      <c r="E120" s="8"/>
      <c r="F120" s="8"/>
    </row>
    <row r="121" spans="2:6">
      <c r="B121" s="8"/>
      <c r="C121" s="8"/>
      <c r="D121" s="8"/>
      <c r="E121" s="8"/>
      <c r="F121" s="8"/>
    </row>
    <row r="122" spans="2:6">
      <c r="B122" s="8"/>
      <c r="C122" s="8"/>
      <c r="D122" s="8"/>
      <c r="E122" s="8"/>
      <c r="F122" s="8"/>
    </row>
    <row r="123" spans="2:6">
      <c r="B123" s="8"/>
      <c r="C123" s="8"/>
      <c r="D123" s="8"/>
      <c r="E123" s="8"/>
      <c r="F123" s="8"/>
    </row>
    <row r="124" spans="2:6">
      <c r="B124" s="8"/>
      <c r="C124" s="8"/>
      <c r="D124" s="8"/>
      <c r="E124" s="8"/>
      <c r="F124" s="8"/>
    </row>
    <row r="125" spans="2:6">
      <c r="B125" s="8"/>
      <c r="C125" s="8"/>
      <c r="D125" s="8"/>
      <c r="E125" s="8"/>
      <c r="F125" s="8"/>
    </row>
    <row r="126" spans="2:6">
      <c r="B126" s="8"/>
      <c r="C126" s="8"/>
      <c r="D126" s="8"/>
      <c r="E126" s="8"/>
      <c r="F126" s="8"/>
    </row>
    <row r="127" spans="2:6">
      <c r="B127" s="8"/>
      <c r="C127" s="8"/>
      <c r="D127" s="8"/>
      <c r="E127" s="8"/>
      <c r="F127" s="8"/>
    </row>
    <row r="128" spans="2:6">
      <c r="B128" s="8"/>
      <c r="C128" s="8"/>
      <c r="D128" s="8"/>
      <c r="E128" s="8"/>
      <c r="F128" s="8"/>
    </row>
  </sheetData>
  <mergeCells count="11">
    <mergeCell ref="K5:L5"/>
    <mergeCell ref="A1:L1"/>
    <mergeCell ref="A2:L2"/>
    <mergeCell ref="A3:L3"/>
    <mergeCell ref="A4:A6"/>
    <mergeCell ref="B4:B6"/>
    <mergeCell ref="C4:C6"/>
    <mergeCell ref="D4:F5"/>
    <mergeCell ref="G4:L4"/>
    <mergeCell ref="G5:H5"/>
    <mergeCell ref="I5:J5"/>
  </mergeCells>
  <pageMargins left="0" right="0" top="0.2" bottom="0" header="0.51181102362204722" footer="0.51181102362204722"/>
  <pageSetup paperSize="9" scale="8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8"/>
  <sheetViews>
    <sheetView tabSelected="1" view="pageLayout" zoomScale="84" zoomScaleNormal="100" zoomScalePageLayoutView="84" workbookViewId="0">
      <selection activeCell="F32" sqref="F32"/>
    </sheetView>
  </sheetViews>
  <sheetFormatPr defaultRowHeight="12.75"/>
  <cols>
    <col min="1" max="1" width="8.85546875" customWidth="1"/>
    <col min="2" max="2" width="51.140625" customWidth="1"/>
    <col min="3" max="3" width="13.28515625" customWidth="1"/>
    <col min="4" max="4" width="11.85546875" customWidth="1"/>
    <col min="5" max="5" width="15" customWidth="1"/>
    <col min="6" max="6" width="10" customWidth="1"/>
    <col min="7" max="7" width="12" bestFit="1" customWidth="1"/>
    <col min="8" max="8" width="13.28515625" customWidth="1"/>
    <col min="9" max="9" width="10.7109375" customWidth="1"/>
    <col min="10" max="10" width="13.28515625" customWidth="1"/>
    <col min="11" max="11" width="10.42578125" customWidth="1"/>
    <col min="12" max="12" width="10.28515625" customWidth="1"/>
  </cols>
  <sheetData>
    <row r="1" spans="1:12" ht="20.25">
      <c r="A1" s="39" t="s">
        <v>94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>
      <c r="A2" s="40" t="s">
        <v>83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6.5" thickBot="1">
      <c r="A3" s="41" t="s">
        <v>73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>
      <c r="A4" s="42" t="s">
        <v>0</v>
      </c>
      <c r="B4" s="45" t="s">
        <v>9</v>
      </c>
      <c r="C4" s="48" t="s">
        <v>99</v>
      </c>
      <c r="D4" s="51" t="s">
        <v>95</v>
      </c>
      <c r="E4" s="35"/>
      <c r="F4" s="35"/>
      <c r="G4" s="35" t="s">
        <v>4</v>
      </c>
      <c r="H4" s="35"/>
      <c r="I4" s="35"/>
      <c r="J4" s="35"/>
      <c r="K4" s="35"/>
      <c r="L4" s="36"/>
    </row>
    <row r="5" spans="1:12" ht="15.75">
      <c r="A5" s="43"/>
      <c r="B5" s="46"/>
      <c r="C5" s="49"/>
      <c r="D5" s="52"/>
      <c r="E5" s="37"/>
      <c r="F5" s="37"/>
      <c r="G5" s="37" t="s">
        <v>96</v>
      </c>
      <c r="H5" s="37"/>
      <c r="I5" s="37" t="s">
        <v>97</v>
      </c>
      <c r="J5" s="37"/>
      <c r="K5" s="37" t="s">
        <v>98</v>
      </c>
      <c r="L5" s="38"/>
    </row>
    <row r="6" spans="1:12" ht="48" thickBot="1">
      <c r="A6" s="44"/>
      <c r="B6" s="47"/>
      <c r="C6" s="50"/>
      <c r="D6" s="31" t="s">
        <v>1</v>
      </c>
      <c r="E6" s="18" t="s">
        <v>2</v>
      </c>
      <c r="F6" s="20" t="s">
        <v>3</v>
      </c>
      <c r="G6" s="18" t="s">
        <v>1</v>
      </c>
      <c r="H6" s="19" t="s">
        <v>2</v>
      </c>
      <c r="I6" s="18" t="s">
        <v>1</v>
      </c>
      <c r="J6" s="19" t="s">
        <v>2</v>
      </c>
      <c r="K6" s="18" t="s">
        <v>1</v>
      </c>
      <c r="L6" s="34" t="s">
        <v>2</v>
      </c>
    </row>
    <row r="7" spans="1:12" ht="18.75">
      <c r="A7" s="5">
        <v>1</v>
      </c>
      <c r="B7" s="7" t="s">
        <v>10</v>
      </c>
      <c r="C7" s="32">
        <f>'2 кв'!C7+'2 кв'!D7-'2 кв'!E7</f>
        <v>265.11999999999989</v>
      </c>
      <c r="D7" s="25">
        <f>G7+I7+K7</f>
        <v>1488.37</v>
      </c>
      <c r="E7" s="25">
        <f>H7+J7+L7</f>
        <v>1578.83</v>
      </c>
      <c r="F7" s="25">
        <f>E7/(D7+C7)*100</f>
        <v>90.039293066969307</v>
      </c>
      <c r="G7" s="25">
        <v>279.88</v>
      </c>
      <c r="H7" s="25">
        <v>389.87</v>
      </c>
      <c r="I7" s="25">
        <v>573.91</v>
      </c>
      <c r="J7" s="25">
        <v>429.4</v>
      </c>
      <c r="K7" s="25">
        <v>634.58000000000004</v>
      </c>
      <c r="L7" s="25">
        <v>759.56</v>
      </c>
    </row>
    <row r="8" spans="1:12" ht="18.75">
      <c r="A8" s="6">
        <v>2</v>
      </c>
      <c r="B8" s="2" t="s">
        <v>11</v>
      </c>
      <c r="C8" s="32">
        <f>'2 кв'!C8+'2 кв'!D8-'2 кв'!E8</f>
        <v>44.559999999999945</v>
      </c>
      <c r="D8" s="25">
        <f>G8+I8+K8</f>
        <v>321.63</v>
      </c>
      <c r="E8" s="25">
        <f t="shared" ref="D8:E44" si="0">H8+J8+L8</f>
        <v>338.28</v>
      </c>
      <c r="F8" s="25">
        <f>E8/(D8+C8)*100</f>
        <v>92.378273573827812</v>
      </c>
      <c r="G8" s="25">
        <v>59.71</v>
      </c>
      <c r="H8" s="25">
        <v>76.23</v>
      </c>
      <c r="I8" s="25">
        <v>125.33</v>
      </c>
      <c r="J8" s="25">
        <v>93.7</v>
      </c>
      <c r="K8" s="25">
        <v>136.59</v>
      </c>
      <c r="L8" s="25">
        <v>168.35</v>
      </c>
    </row>
    <row r="9" spans="1:12" ht="18.75">
      <c r="A9" s="6">
        <v>3</v>
      </c>
      <c r="B9" s="29" t="s">
        <v>19</v>
      </c>
      <c r="C9" s="32">
        <f>SUM(C11:C19)</f>
        <v>1.1899999999999977</v>
      </c>
      <c r="D9" s="25">
        <f>G9+I9+K9</f>
        <v>40.019999999999996</v>
      </c>
      <c r="E9" s="25">
        <f t="shared" si="0"/>
        <v>14.68</v>
      </c>
      <c r="F9" s="25"/>
      <c r="G9" s="25">
        <f t="shared" ref="G9:L9" si="1">SUM(G11:G19)</f>
        <v>12.799999999999999</v>
      </c>
      <c r="H9" s="25">
        <f t="shared" si="1"/>
        <v>0</v>
      </c>
      <c r="I9" s="25">
        <f t="shared" si="1"/>
        <v>1.39</v>
      </c>
      <c r="J9" s="25">
        <f t="shared" si="1"/>
        <v>2.3199999999999998</v>
      </c>
      <c r="K9" s="25">
        <f t="shared" si="1"/>
        <v>25.83</v>
      </c>
      <c r="L9" s="25">
        <f t="shared" si="1"/>
        <v>12.36</v>
      </c>
    </row>
    <row r="10" spans="1:12" ht="18.75">
      <c r="A10" s="6"/>
      <c r="B10" s="2" t="s">
        <v>12</v>
      </c>
      <c r="C10" s="32"/>
      <c r="D10" s="27"/>
      <c r="E10" s="25"/>
      <c r="F10" s="25"/>
      <c r="G10" s="27"/>
      <c r="H10" s="27"/>
      <c r="I10" s="27"/>
      <c r="J10" s="27"/>
      <c r="K10" s="27"/>
      <c r="L10" s="27"/>
    </row>
    <row r="11" spans="1:12" ht="18.75">
      <c r="A11" s="9" t="s">
        <v>26</v>
      </c>
      <c r="B11" s="2" t="s">
        <v>62</v>
      </c>
      <c r="C11" s="32">
        <f>'2 кв'!C11+'2 кв'!D11-'2 кв'!E11</f>
        <v>0</v>
      </c>
      <c r="D11" s="27">
        <f t="shared" si="0"/>
        <v>0</v>
      </c>
      <c r="E11" s="25">
        <f t="shared" si="0"/>
        <v>0</v>
      </c>
      <c r="F11" s="25"/>
      <c r="G11" s="27"/>
      <c r="H11" s="27"/>
      <c r="I11" s="27"/>
      <c r="J11" s="27"/>
      <c r="K11" s="27"/>
      <c r="L11" s="27"/>
    </row>
    <row r="12" spans="1:12" ht="18.75">
      <c r="A12" s="9" t="s">
        <v>27</v>
      </c>
      <c r="B12" s="2" t="s">
        <v>63</v>
      </c>
      <c r="C12" s="32">
        <f>'2 кв'!C12+'2 кв'!D12-'2 кв'!E12</f>
        <v>0</v>
      </c>
      <c r="D12" s="27">
        <f t="shared" si="0"/>
        <v>0</v>
      </c>
      <c r="E12" s="25">
        <f t="shared" si="0"/>
        <v>0</v>
      </c>
      <c r="F12" s="25"/>
      <c r="G12" s="27"/>
      <c r="H12" s="27"/>
      <c r="I12" s="27"/>
      <c r="J12" s="27"/>
      <c r="K12" s="27"/>
      <c r="L12" s="27"/>
    </row>
    <row r="13" spans="1:12" ht="37.5">
      <c r="A13" s="9" t="s">
        <v>28</v>
      </c>
      <c r="B13" s="2" t="s">
        <v>64</v>
      </c>
      <c r="C13" s="32">
        <f>'2 кв'!C13+'2 кв'!D13-'2 кв'!E13</f>
        <v>0</v>
      </c>
      <c r="D13" s="27">
        <f t="shared" si="0"/>
        <v>0</v>
      </c>
      <c r="E13" s="25">
        <f t="shared" si="0"/>
        <v>0</v>
      </c>
      <c r="F13" s="25"/>
      <c r="G13" s="27"/>
      <c r="H13" s="27"/>
      <c r="I13" s="27"/>
      <c r="J13" s="27"/>
      <c r="K13" s="27"/>
      <c r="L13" s="27"/>
    </row>
    <row r="14" spans="1:12" ht="18.75">
      <c r="A14" s="9" t="s">
        <v>29</v>
      </c>
      <c r="B14" s="2" t="s">
        <v>18</v>
      </c>
      <c r="C14" s="32">
        <f>'2 кв'!C14+'2 кв'!D14-'2 кв'!E14</f>
        <v>0</v>
      </c>
      <c r="D14" s="27">
        <f t="shared" si="0"/>
        <v>0</v>
      </c>
      <c r="E14" s="25">
        <f t="shared" si="0"/>
        <v>0</v>
      </c>
      <c r="F14" s="25"/>
      <c r="G14" s="27"/>
      <c r="H14" s="27"/>
      <c r="I14" s="27"/>
      <c r="J14" s="27"/>
      <c r="K14" s="27"/>
      <c r="L14" s="27"/>
    </row>
    <row r="15" spans="1:12" ht="37.5">
      <c r="A15" s="9" t="s">
        <v>30</v>
      </c>
      <c r="B15" s="2" t="s">
        <v>100</v>
      </c>
      <c r="C15" s="32">
        <f>'2 кв'!C15+'2 кв'!D15-'2 кв'!E15</f>
        <v>1.1899999999999977</v>
      </c>
      <c r="D15" s="27">
        <f t="shared" si="0"/>
        <v>1.8299999999999998</v>
      </c>
      <c r="E15" s="25">
        <f t="shared" si="0"/>
        <v>2.3199999999999998</v>
      </c>
      <c r="F15" s="25">
        <f t="shared" ref="F10:F19" si="2">E15/(D15+C15)*100</f>
        <v>76.82119205298018</v>
      </c>
      <c r="G15" s="27">
        <v>0.44</v>
      </c>
      <c r="H15" s="27"/>
      <c r="I15" s="27">
        <v>1.39</v>
      </c>
      <c r="J15" s="27">
        <v>2.3199999999999998</v>
      </c>
      <c r="K15" s="27"/>
      <c r="L15" s="27"/>
    </row>
    <row r="16" spans="1:12" ht="18.75">
      <c r="A16" s="9" t="s">
        <v>31</v>
      </c>
      <c r="B16" s="2" t="s">
        <v>78</v>
      </c>
      <c r="C16" s="32">
        <f>'2 кв'!C16+'2 кв'!D16-'2 кв'!E16</f>
        <v>0</v>
      </c>
      <c r="D16" s="27">
        <f t="shared" si="0"/>
        <v>0</v>
      </c>
      <c r="E16" s="25">
        <f t="shared" si="0"/>
        <v>0</v>
      </c>
      <c r="F16" s="25"/>
      <c r="G16" s="27"/>
      <c r="H16" s="27"/>
      <c r="I16" s="27"/>
      <c r="J16" s="27"/>
      <c r="K16" s="27"/>
      <c r="L16" s="27"/>
    </row>
    <row r="17" spans="1:12" ht="18.75">
      <c r="A17" s="9" t="s">
        <v>32</v>
      </c>
      <c r="B17" s="2" t="s">
        <v>102</v>
      </c>
      <c r="C17" s="32">
        <f>'2 кв'!C17+'2 кв'!D17-'2 кв'!E17</f>
        <v>0</v>
      </c>
      <c r="D17" s="27">
        <f t="shared" si="0"/>
        <v>12.36</v>
      </c>
      <c r="E17" s="25">
        <f t="shared" si="0"/>
        <v>12.36</v>
      </c>
      <c r="F17" s="25">
        <f t="shared" si="2"/>
        <v>100</v>
      </c>
      <c r="G17" s="27">
        <v>12.36</v>
      </c>
      <c r="H17" s="27"/>
      <c r="I17" s="27"/>
      <c r="J17" s="27"/>
      <c r="K17" s="27"/>
      <c r="L17" s="27">
        <v>12.36</v>
      </c>
    </row>
    <row r="18" spans="1:12" ht="18.75">
      <c r="A18" s="9" t="s">
        <v>33</v>
      </c>
      <c r="B18" s="2" t="s">
        <v>22</v>
      </c>
      <c r="C18" s="32">
        <f>'2 кв'!C18+'2 кв'!D18-'2 кв'!E18</f>
        <v>0</v>
      </c>
      <c r="D18" s="27">
        <f t="shared" si="0"/>
        <v>0</v>
      </c>
      <c r="E18" s="25">
        <f t="shared" si="0"/>
        <v>0</v>
      </c>
      <c r="F18" s="25"/>
      <c r="G18" s="27"/>
      <c r="H18" s="27"/>
      <c r="I18" s="27"/>
      <c r="J18" s="27"/>
      <c r="K18" s="27"/>
      <c r="L18" s="27"/>
    </row>
    <row r="19" spans="1:12" ht="18.75">
      <c r="A19" s="9" t="s">
        <v>34</v>
      </c>
      <c r="B19" s="2" t="s">
        <v>103</v>
      </c>
      <c r="C19" s="32">
        <f>'2 кв'!C19+'2 кв'!D19-'2 кв'!E19</f>
        <v>0</v>
      </c>
      <c r="D19" s="27">
        <f t="shared" si="0"/>
        <v>25.83</v>
      </c>
      <c r="E19" s="25">
        <f t="shared" si="0"/>
        <v>0</v>
      </c>
      <c r="F19" s="25">
        <f t="shared" si="2"/>
        <v>0</v>
      </c>
      <c r="G19" s="27"/>
      <c r="H19" s="27"/>
      <c r="I19" s="27"/>
      <c r="J19" s="27"/>
      <c r="K19" s="27">
        <v>25.83</v>
      </c>
      <c r="L19" s="27"/>
    </row>
    <row r="20" spans="1:12" ht="24.75" customHeight="1">
      <c r="A20" s="9" t="s">
        <v>35</v>
      </c>
      <c r="B20" s="29" t="s">
        <v>13</v>
      </c>
      <c r="C20" s="32">
        <f>SUM(C22:C25)</f>
        <v>47.609999999999985</v>
      </c>
      <c r="D20" s="25">
        <f t="shared" si="0"/>
        <v>42.11</v>
      </c>
      <c r="E20" s="25">
        <f t="shared" si="0"/>
        <v>9.65</v>
      </c>
      <c r="F20" s="25">
        <f>E20/(D20+C20)*100</f>
        <v>10.755684351315205</v>
      </c>
      <c r="G20" s="26">
        <f t="shared" ref="G20:L20" si="3">SUM(G22:G25)</f>
        <v>9.1999999999999993</v>
      </c>
      <c r="H20" s="26">
        <f t="shared" si="3"/>
        <v>3.33</v>
      </c>
      <c r="I20" s="26">
        <f t="shared" si="3"/>
        <v>9.1999999999999993</v>
      </c>
      <c r="J20" s="26">
        <f t="shared" si="3"/>
        <v>0.91</v>
      </c>
      <c r="K20" s="26">
        <f t="shared" si="3"/>
        <v>23.71</v>
      </c>
      <c r="L20" s="25">
        <f t="shared" si="3"/>
        <v>5.41</v>
      </c>
    </row>
    <row r="21" spans="1:12" ht="18.75">
      <c r="A21" s="9"/>
      <c r="B21" s="2" t="s">
        <v>12</v>
      </c>
      <c r="C21" s="32"/>
      <c r="D21" s="27"/>
      <c r="E21" s="25"/>
      <c r="F21" s="25"/>
      <c r="G21" s="27"/>
      <c r="H21" s="27"/>
      <c r="I21" s="27"/>
      <c r="J21" s="27"/>
      <c r="K21" s="27"/>
      <c r="L21" s="27"/>
    </row>
    <row r="22" spans="1:12" ht="18.75">
      <c r="A22" s="9" t="s">
        <v>36</v>
      </c>
      <c r="B22" s="2" t="s">
        <v>14</v>
      </c>
      <c r="C22" s="32">
        <f>'2 кв'!C22+'2 кв'!D22-'2 кв'!E22</f>
        <v>0.73000000000000398</v>
      </c>
      <c r="D22" s="25">
        <f t="shared" si="0"/>
        <v>0</v>
      </c>
      <c r="E22" s="25">
        <f t="shared" si="0"/>
        <v>0</v>
      </c>
      <c r="F22" s="25">
        <f>E22/(D22+C22)*100</f>
        <v>0</v>
      </c>
      <c r="G22" s="27"/>
      <c r="H22" s="27"/>
      <c r="I22" s="27"/>
      <c r="J22" s="27"/>
      <c r="K22" s="27"/>
      <c r="L22" s="27"/>
    </row>
    <row r="23" spans="1:12" s="3" customFormat="1" ht="18.75">
      <c r="A23" s="9" t="s">
        <v>37</v>
      </c>
      <c r="B23" s="2" t="s">
        <v>15</v>
      </c>
      <c r="C23" s="32">
        <f>'2 кв'!C23+'2 кв'!D23-'2 кв'!E23</f>
        <v>45.579999999999984</v>
      </c>
      <c r="D23" s="27">
        <f t="shared" si="0"/>
        <v>37.32</v>
      </c>
      <c r="E23" s="25">
        <f t="shared" si="0"/>
        <v>6.7799999999999994</v>
      </c>
      <c r="F23" s="25">
        <f>E23/(D23+C23)*100</f>
        <v>8.1785283474065142</v>
      </c>
      <c r="G23" s="27">
        <v>8</v>
      </c>
      <c r="H23" s="27">
        <v>2.9</v>
      </c>
      <c r="I23" s="27">
        <v>8</v>
      </c>
      <c r="J23" s="27">
        <v>0.04</v>
      </c>
      <c r="K23" s="27">
        <v>21.32</v>
      </c>
      <c r="L23" s="27">
        <v>3.84</v>
      </c>
    </row>
    <row r="24" spans="1:12" s="3" customFormat="1" ht="18.75">
      <c r="A24" s="9" t="s">
        <v>38</v>
      </c>
      <c r="B24" s="2" t="s">
        <v>16</v>
      </c>
      <c r="C24" s="32">
        <f>'2 кв'!C24+'2 кв'!D24-'2 кв'!E24</f>
        <v>1.2999999999999998</v>
      </c>
      <c r="D24" s="27">
        <f t="shared" si="0"/>
        <v>4.79</v>
      </c>
      <c r="E24" s="25">
        <f t="shared" si="0"/>
        <v>2.87</v>
      </c>
      <c r="F24" s="25">
        <f>E24/(D24+C24)*100</f>
        <v>47.1264367816092</v>
      </c>
      <c r="G24" s="27">
        <v>1.2</v>
      </c>
      <c r="H24" s="27">
        <v>0.43</v>
      </c>
      <c r="I24" s="27">
        <v>1.2</v>
      </c>
      <c r="J24" s="27">
        <v>0.87</v>
      </c>
      <c r="K24" s="27">
        <v>2.39</v>
      </c>
      <c r="L24" s="27">
        <v>1.57</v>
      </c>
    </row>
    <row r="25" spans="1:12" s="3" customFormat="1" ht="18.75">
      <c r="A25" s="9" t="s">
        <v>39</v>
      </c>
      <c r="B25" s="2" t="s">
        <v>23</v>
      </c>
      <c r="C25" s="32">
        <f>'2 кв'!C25+'2 кв'!D25-'2 кв'!E25</f>
        <v>0</v>
      </c>
      <c r="D25" s="27">
        <f t="shared" si="0"/>
        <v>0</v>
      </c>
      <c r="E25" s="25">
        <f t="shared" si="0"/>
        <v>0</v>
      </c>
      <c r="F25" s="25"/>
      <c r="G25" s="27"/>
      <c r="H25" s="27"/>
      <c r="I25" s="27"/>
      <c r="J25" s="27"/>
      <c r="K25" s="27"/>
      <c r="L25" s="27"/>
    </row>
    <row r="26" spans="1:12" s="3" customFormat="1" ht="24" customHeight="1">
      <c r="A26" s="9" t="s">
        <v>40</v>
      </c>
      <c r="B26" s="29" t="s">
        <v>17</v>
      </c>
      <c r="C26" s="32">
        <f>SUM(C28:C36)</f>
        <v>94.610000000000014</v>
      </c>
      <c r="D26" s="17">
        <f>G26+I26+K26</f>
        <v>-35.58</v>
      </c>
      <c r="E26" s="17">
        <f t="shared" si="0"/>
        <v>13.9</v>
      </c>
      <c r="F26" s="17"/>
      <c r="G26" s="17">
        <f>SUM(G28:G36)</f>
        <v>21.36</v>
      </c>
      <c r="H26" s="17">
        <f t="shared" ref="H26:L26" si="4">SUM(H28:H36)</f>
        <v>3.02</v>
      </c>
      <c r="I26" s="17">
        <f t="shared" si="4"/>
        <v>2.61</v>
      </c>
      <c r="J26" s="17">
        <f t="shared" si="4"/>
        <v>8.39</v>
      </c>
      <c r="K26" s="17">
        <f t="shared" si="4"/>
        <v>-59.55</v>
      </c>
      <c r="L26" s="17">
        <f t="shared" si="4"/>
        <v>2.4900000000000002</v>
      </c>
    </row>
    <row r="27" spans="1:12" s="3" customFormat="1" ht="18.75">
      <c r="A27" s="9"/>
      <c r="B27" s="2" t="s">
        <v>12</v>
      </c>
      <c r="C27" s="32"/>
      <c r="D27" s="13"/>
      <c r="E27" s="17"/>
      <c r="F27" s="17"/>
      <c r="G27" s="13"/>
      <c r="H27" s="13"/>
      <c r="I27" s="13"/>
      <c r="J27" s="13"/>
      <c r="K27" s="13"/>
      <c r="L27" s="13"/>
    </row>
    <row r="28" spans="1:12" s="3" customFormat="1" ht="16.5" customHeight="1">
      <c r="A28" s="9" t="s">
        <v>43</v>
      </c>
      <c r="B28" s="2" t="s">
        <v>52</v>
      </c>
      <c r="C28" s="32">
        <f>'2 кв'!C28+'2 кв'!D28-'2 кв'!E28</f>
        <v>0</v>
      </c>
      <c r="D28" s="13">
        <f t="shared" si="0"/>
        <v>1.29</v>
      </c>
      <c r="E28" s="17">
        <f t="shared" si="0"/>
        <v>1.29</v>
      </c>
      <c r="F28" s="17">
        <f>E28/D28*100</f>
        <v>100</v>
      </c>
      <c r="G28" s="13">
        <v>0.43</v>
      </c>
      <c r="H28" s="13">
        <v>0.43</v>
      </c>
      <c r="I28" s="13">
        <v>0.43</v>
      </c>
      <c r="J28" s="13">
        <v>0.43</v>
      </c>
      <c r="K28" s="13">
        <v>0.43</v>
      </c>
      <c r="L28" s="13">
        <v>0.43</v>
      </c>
    </row>
    <row r="29" spans="1:12" s="3" customFormat="1" ht="16.5" customHeight="1">
      <c r="A29" s="9" t="s">
        <v>44</v>
      </c>
      <c r="B29" s="2" t="s">
        <v>53</v>
      </c>
      <c r="C29" s="32">
        <f>'2 кв'!C29+'2 кв'!D29-'2 кв'!E29</f>
        <v>0.45000000000000018</v>
      </c>
      <c r="D29" s="13">
        <f t="shared" si="0"/>
        <v>2.2199999999999998</v>
      </c>
      <c r="E29" s="17">
        <f t="shared" si="0"/>
        <v>2.2199999999999998</v>
      </c>
      <c r="F29" s="17">
        <f>E29/(D29+C29)*100</f>
        <v>83.146067415730329</v>
      </c>
      <c r="G29" s="13">
        <v>0.74</v>
      </c>
      <c r="H29" s="13">
        <v>0.74</v>
      </c>
      <c r="I29" s="13">
        <v>0.74</v>
      </c>
      <c r="J29" s="13">
        <v>0.74</v>
      </c>
      <c r="K29" s="13">
        <v>0.74</v>
      </c>
      <c r="L29" s="13">
        <v>0.74</v>
      </c>
    </row>
    <row r="30" spans="1:12" s="3" customFormat="1" ht="40.5" customHeight="1">
      <c r="A30" s="9" t="s">
        <v>48</v>
      </c>
      <c r="B30" s="2" t="s">
        <v>90</v>
      </c>
      <c r="C30" s="32">
        <f>'2 кв'!C30+'2 кв'!D30-'2 кв'!E30</f>
        <v>0.39000000000000057</v>
      </c>
      <c r="D30" s="13">
        <f t="shared" si="0"/>
        <v>-0.39</v>
      </c>
      <c r="E30" s="17">
        <f t="shared" si="0"/>
        <v>0</v>
      </c>
      <c r="F30" s="17">
        <f>E30/D30*100</f>
        <v>0</v>
      </c>
      <c r="G30" s="13">
        <v>-0.39</v>
      </c>
      <c r="H30" s="13"/>
      <c r="I30" s="13"/>
      <c r="J30" s="13"/>
      <c r="K30" s="13"/>
      <c r="L30" s="13"/>
    </row>
    <row r="31" spans="1:12" s="3" customFormat="1" ht="16.5" customHeight="1">
      <c r="A31" s="9" t="s">
        <v>49</v>
      </c>
      <c r="B31" s="2" t="s">
        <v>54</v>
      </c>
      <c r="C31" s="32">
        <f>'2 кв'!C31+'2 кв'!D31-'2 кв'!E31</f>
        <v>0</v>
      </c>
      <c r="D31" s="13">
        <f t="shared" si="0"/>
        <v>3.29</v>
      </c>
      <c r="E31" s="17">
        <f t="shared" si="0"/>
        <v>3.5200000000000005</v>
      </c>
      <c r="F31" s="17">
        <f>E31/(D31+C31)*100</f>
        <v>106.99088145896658</v>
      </c>
      <c r="G31" s="13">
        <v>1.85</v>
      </c>
      <c r="H31" s="13">
        <v>1.85</v>
      </c>
      <c r="I31" s="13">
        <v>1.44</v>
      </c>
      <c r="J31" s="13">
        <v>0.35</v>
      </c>
      <c r="K31" s="13"/>
      <c r="L31" s="13">
        <v>1.32</v>
      </c>
    </row>
    <row r="32" spans="1:12" s="3" customFormat="1" ht="16.5" customHeight="1">
      <c r="A32" s="9" t="s">
        <v>50</v>
      </c>
      <c r="B32" s="2" t="s">
        <v>51</v>
      </c>
      <c r="C32" s="32">
        <f>'2 кв'!C32+'2 кв'!D32-'2 кв'!E32</f>
        <v>0</v>
      </c>
      <c r="D32" s="13">
        <f t="shared" si="0"/>
        <v>0</v>
      </c>
      <c r="E32" s="17">
        <f t="shared" si="0"/>
        <v>0</v>
      </c>
      <c r="F32" s="17"/>
      <c r="G32" s="13"/>
      <c r="H32" s="13"/>
      <c r="I32" s="13"/>
      <c r="J32" s="13"/>
      <c r="K32" s="13"/>
      <c r="L32" s="13"/>
    </row>
    <row r="33" spans="1:12" s="3" customFormat="1" ht="16.5" customHeight="1">
      <c r="A33" s="9" t="s">
        <v>65</v>
      </c>
      <c r="B33" s="2" t="s">
        <v>92</v>
      </c>
      <c r="C33" s="32">
        <f>'2 кв'!C33+'2 кв'!D33-'2 кв'!E33</f>
        <v>64.28</v>
      </c>
      <c r="D33" s="13">
        <f t="shared" si="0"/>
        <v>-52.76</v>
      </c>
      <c r="E33" s="17">
        <f t="shared" si="0"/>
        <v>0</v>
      </c>
      <c r="F33" s="17">
        <f t="shared" ref="F32:F35" si="5">E33/(D33+C33)*100</f>
        <v>0</v>
      </c>
      <c r="G33" s="13">
        <v>11.49</v>
      </c>
      <c r="H33" s="13"/>
      <c r="I33" s="13"/>
      <c r="J33" s="13"/>
      <c r="K33" s="13">
        <v>-64.25</v>
      </c>
      <c r="L33" s="13"/>
    </row>
    <row r="34" spans="1:12" s="3" customFormat="1" ht="38.25" customHeight="1">
      <c r="A34" s="9" t="s">
        <v>67</v>
      </c>
      <c r="B34" s="21" t="s">
        <v>70</v>
      </c>
      <c r="C34" s="32">
        <f>'2 кв'!C34+'2 кв'!D34-'2 кв'!E34</f>
        <v>5.2</v>
      </c>
      <c r="D34" s="13">
        <f t="shared" si="0"/>
        <v>7.24</v>
      </c>
      <c r="E34" s="17">
        <f t="shared" si="0"/>
        <v>0</v>
      </c>
      <c r="F34" s="17">
        <f t="shared" si="5"/>
        <v>0</v>
      </c>
      <c r="G34" s="13">
        <v>7.24</v>
      </c>
      <c r="H34" s="13"/>
      <c r="I34" s="13"/>
      <c r="J34" s="13"/>
      <c r="K34" s="13"/>
      <c r="L34" s="13"/>
    </row>
    <row r="35" spans="1:12" s="3" customFormat="1" ht="78" customHeight="1">
      <c r="A35" s="9" t="s">
        <v>68</v>
      </c>
      <c r="B35" s="2" t="s">
        <v>101</v>
      </c>
      <c r="C35" s="32">
        <f>'2 кв'!C35+'2 кв'!D35-'2 кв'!E35</f>
        <v>9</v>
      </c>
      <c r="D35" s="13">
        <f t="shared" si="0"/>
        <v>3.53</v>
      </c>
      <c r="E35" s="17">
        <f t="shared" si="0"/>
        <v>0.74</v>
      </c>
      <c r="F35" s="17">
        <f t="shared" si="5"/>
        <v>5.9058260175578612</v>
      </c>
      <c r="G35" s="13"/>
      <c r="H35" s="13"/>
      <c r="I35" s="13"/>
      <c r="J35" s="13">
        <v>0.74</v>
      </c>
      <c r="K35" s="13">
        <v>3.53</v>
      </c>
      <c r="L35" s="13"/>
    </row>
    <row r="36" spans="1:12" s="3" customFormat="1" ht="16.5" customHeight="1">
      <c r="A36" s="9" t="s">
        <v>69</v>
      </c>
      <c r="B36" s="2" t="s">
        <v>93</v>
      </c>
      <c r="C36" s="32">
        <f>'2 кв'!C36+'2 кв'!D36-'2 кв'!E36</f>
        <v>15.29</v>
      </c>
      <c r="D36" s="13">
        <f t="shared" si="0"/>
        <v>0</v>
      </c>
      <c r="E36" s="17">
        <f t="shared" si="0"/>
        <v>6.13</v>
      </c>
      <c r="F36" s="17">
        <v>0</v>
      </c>
      <c r="G36" s="13"/>
      <c r="H36" s="13"/>
      <c r="I36" s="13"/>
      <c r="J36" s="13">
        <v>6.13</v>
      </c>
      <c r="K36" s="13"/>
      <c r="L36" s="13"/>
    </row>
    <row r="37" spans="1:12" s="3" customFormat="1" ht="18.75">
      <c r="A37" s="9" t="s">
        <v>41</v>
      </c>
      <c r="B37" s="2" t="s">
        <v>24</v>
      </c>
      <c r="C37" s="32">
        <f>'2 кв'!C37+'2 кв'!D37-'2 кв'!E37</f>
        <v>0</v>
      </c>
      <c r="D37" s="25">
        <f t="shared" si="0"/>
        <v>22.7</v>
      </c>
      <c r="E37" s="25">
        <f t="shared" si="0"/>
        <v>22.53</v>
      </c>
      <c r="F37" s="25"/>
      <c r="G37" s="25">
        <v>22.7</v>
      </c>
      <c r="H37" s="25"/>
      <c r="I37" s="25"/>
      <c r="J37" s="25">
        <v>21.61</v>
      </c>
      <c r="K37" s="25"/>
      <c r="L37" s="25">
        <v>0.92</v>
      </c>
    </row>
    <row r="38" spans="1:12" s="3" customFormat="1" ht="18.75">
      <c r="A38" s="9" t="s">
        <v>42</v>
      </c>
      <c r="B38" s="2" t="s">
        <v>25</v>
      </c>
      <c r="C38" s="32">
        <f>'2 кв'!C38+'2 кв'!D38-'2 кв'!E38</f>
        <v>2.3800000000000008</v>
      </c>
      <c r="D38" s="25">
        <f t="shared" si="0"/>
        <v>4.84</v>
      </c>
      <c r="E38" s="25">
        <f t="shared" si="0"/>
        <v>1.4300000000000002</v>
      </c>
      <c r="F38" s="25">
        <f>E38/(D38+C38)*100</f>
        <v>19.806094182825483</v>
      </c>
      <c r="G38" s="25">
        <f t="shared" ref="G38:L38" si="6">SUM(G40:G42)</f>
        <v>3.04</v>
      </c>
      <c r="H38" s="25">
        <f t="shared" si="6"/>
        <v>0.66</v>
      </c>
      <c r="I38" s="25">
        <f t="shared" si="6"/>
        <v>0</v>
      </c>
      <c r="J38" s="25">
        <f t="shared" si="6"/>
        <v>0.77</v>
      </c>
      <c r="K38" s="25">
        <f t="shared" si="6"/>
        <v>1.8</v>
      </c>
      <c r="L38" s="25">
        <f t="shared" si="6"/>
        <v>0</v>
      </c>
    </row>
    <row r="39" spans="1:12" s="3" customFormat="1" ht="18.75">
      <c r="A39" s="9"/>
      <c r="B39" s="2" t="s">
        <v>12</v>
      </c>
      <c r="C39" s="32">
        <f>'2 кв'!C39+'2 кв'!D39-'2 кв'!E39</f>
        <v>0</v>
      </c>
      <c r="D39" s="27">
        <f t="shared" si="0"/>
        <v>0</v>
      </c>
      <c r="E39" s="25">
        <f t="shared" si="0"/>
        <v>0</v>
      </c>
      <c r="F39" s="25">
        <v>0</v>
      </c>
      <c r="G39" s="27"/>
      <c r="H39" s="27"/>
      <c r="I39" s="27"/>
      <c r="J39" s="27"/>
      <c r="K39" s="27"/>
      <c r="L39" s="27"/>
    </row>
    <row r="40" spans="1:12" s="3" customFormat="1" ht="18.75">
      <c r="A40" s="9" t="s">
        <v>46</v>
      </c>
      <c r="B40" s="2" t="s">
        <v>71</v>
      </c>
      <c r="C40" s="32">
        <f>'2 кв'!C40+'2 кв'!D40-'2 кв'!E40</f>
        <v>0.13999999999999968</v>
      </c>
      <c r="D40" s="27">
        <f t="shared" si="0"/>
        <v>2</v>
      </c>
      <c r="E40" s="27">
        <f t="shared" si="0"/>
        <v>0.77</v>
      </c>
      <c r="F40" s="27">
        <f>E40/(D40+C40)*100</f>
        <v>35.981308411214954</v>
      </c>
      <c r="G40" s="27">
        <v>2</v>
      </c>
      <c r="H40" s="27"/>
      <c r="I40" s="27"/>
      <c r="J40" s="27">
        <v>0.77</v>
      </c>
      <c r="K40" s="27"/>
      <c r="L40" s="27"/>
    </row>
    <row r="41" spans="1:12" s="3" customFormat="1" ht="18.75">
      <c r="A41" s="15" t="s">
        <v>57</v>
      </c>
      <c r="B41" s="16" t="s">
        <v>72</v>
      </c>
      <c r="C41" s="32">
        <f>'2 кв'!C41+'2 кв'!D41-'2 кв'!E41</f>
        <v>0.44000000000000006</v>
      </c>
      <c r="D41" s="27">
        <f t="shared" si="0"/>
        <v>1.04</v>
      </c>
      <c r="E41" s="27">
        <f t="shared" si="0"/>
        <v>0.66</v>
      </c>
      <c r="F41" s="27">
        <f>E41/(D41+C41)*100</f>
        <v>44.594594594594597</v>
      </c>
      <c r="G41" s="27">
        <v>1.04</v>
      </c>
      <c r="H41" s="27">
        <v>0.66</v>
      </c>
      <c r="I41" s="27"/>
      <c r="J41" s="27"/>
      <c r="K41" s="27"/>
      <c r="L41" s="27"/>
    </row>
    <row r="42" spans="1:12" s="3" customFormat="1" ht="18.75">
      <c r="A42" s="15" t="s">
        <v>75</v>
      </c>
      <c r="B42" s="16" t="s">
        <v>76</v>
      </c>
      <c r="C42" s="32">
        <f>'2 кв'!C42+'2 кв'!D42-'2 кв'!E42</f>
        <v>1.8</v>
      </c>
      <c r="D42" s="27">
        <f t="shared" si="0"/>
        <v>1.8</v>
      </c>
      <c r="E42" s="27"/>
      <c r="F42" s="27"/>
      <c r="G42" s="27"/>
      <c r="H42" s="27"/>
      <c r="I42" s="27"/>
      <c r="J42" s="27"/>
      <c r="K42" s="27">
        <v>1.8</v>
      </c>
      <c r="L42" s="27"/>
    </row>
    <row r="43" spans="1:12" s="3" customFormat="1" ht="18.75">
      <c r="A43" s="15" t="s">
        <v>55</v>
      </c>
      <c r="B43" s="16" t="s">
        <v>58</v>
      </c>
      <c r="C43" s="32">
        <f>'2 кв'!C43+'2 кв'!D43-'2 кв'!E43</f>
        <v>0.10000000000000853</v>
      </c>
      <c r="D43" s="25">
        <f t="shared" si="0"/>
        <v>64.150000000000006</v>
      </c>
      <c r="E43" s="25">
        <f t="shared" si="0"/>
        <v>12.14</v>
      </c>
      <c r="F43" s="25">
        <f>E43/(D43+C43)*100</f>
        <v>18.894941634241242</v>
      </c>
      <c r="G43" s="25">
        <v>-0.1</v>
      </c>
      <c r="H43" s="25"/>
      <c r="I43" s="25"/>
      <c r="J43" s="25"/>
      <c r="K43" s="25">
        <v>64.25</v>
      </c>
      <c r="L43" s="25">
        <v>12.14</v>
      </c>
    </row>
    <row r="44" spans="1:12" s="3" customFormat="1" ht="19.5" thickBot="1">
      <c r="A44" s="15" t="s">
        <v>56</v>
      </c>
      <c r="B44" s="16" t="s">
        <v>59</v>
      </c>
      <c r="C44" s="32">
        <f>'2 кв'!C44+'2 кв'!D44-'2 кв'!E44</f>
        <v>0.51</v>
      </c>
      <c r="D44" s="28">
        <f t="shared" si="0"/>
        <v>1.7</v>
      </c>
      <c r="E44" s="28">
        <f t="shared" si="0"/>
        <v>1.1399999999999999</v>
      </c>
      <c r="F44" s="28">
        <f>E44/(D44+C44)*100</f>
        <v>51.583710407239813</v>
      </c>
      <c r="G44" s="28"/>
      <c r="H44" s="28"/>
      <c r="I44" s="28">
        <v>1.7</v>
      </c>
      <c r="J44" s="28"/>
      <c r="K44" s="28"/>
      <c r="L44" s="28">
        <v>1.1399999999999999</v>
      </c>
    </row>
    <row r="45" spans="1:12" s="3" customFormat="1" ht="23.25" customHeight="1" thickBot="1">
      <c r="A45" s="23"/>
      <c r="B45" s="24" t="s">
        <v>8</v>
      </c>
      <c r="C45" s="22">
        <f t="shared" ref="C45:L45" si="7">C7+C8+C9+C20+C26+C37+C38+C43+C44</f>
        <v>456.07999999999981</v>
      </c>
      <c r="D45" s="22">
        <f t="shared" si="7"/>
        <v>1949.94</v>
      </c>
      <c r="E45" s="22">
        <f t="shared" si="7"/>
        <v>1992.5800000000004</v>
      </c>
      <c r="F45" s="22"/>
      <c r="G45" s="22">
        <f t="shared" si="7"/>
        <v>408.59</v>
      </c>
      <c r="H45" s="22">
        <f t="shared" si="7"/>
        <v>473.11</v>
      </c>
      <c r="I45" s="22">
        <f t="shared" si="7"/>
        <v>714.1400000000001</v>
      </c>
      <c r="J45" s="22">
        <f t="shared" si="7"/>
        <v>557.1</v>
      </c>
      <c r="K45" s="22">
        <f t="shared" si="7"/>
        <v>827.21000000000015</v>
      </c>
      <c r="L45" s="22">
        <f t="shared" si="7"/>
        <v>962.36999999999989</v>
      </c>
    </row>
    <row r="46" spans="1:12" s="3" customFormat="1" ht="18">
      <c r="A46" s="10"/>
      <c r="B46" s="1"/>
      <c r="C46" s="1"/>
      <c r="D46" s="1"/>
      <c r="E46" s="1"/>
      <c r="F46" s="1"/>
    </row>
    <row r="47" spans="1:12" s="3" customFormat="1" ht="18.75">
      <c r="A47" s="10"/>
      <c r="B47" s="4" t="s">
        <v>60</v>
      </c>
      <c r="C47" s="4"/>
      <c r="D47" s="1"/>
      <c r="E47" s="1"/>
      <c r="F47" s="12"/>
      <c r="H47" s="3" t="s">
        <v>61</v>
      </c>
    </row>
    <row r="48" spans="1:12" s="3" customFormat="1" ht="16.5" customHeight="1">
      <c r="A48" s="10"/>
      <c r="B48" s="1"/>
      <c r="C48" s="1"/>
      <c r="D48" s="1"/>
      <c r="E48" s="1"/>
      <c r="F48" s="11" t="s">
        <v>45</v>
      </c>
    </row>
    <row r="49" spans="1:6" s="3" customFormat="1" ht="18">
      <c r="A49" s="10"/>
      <c r="B49" s="1"/>
      <c r="C49" s="1"/>
      <c r="D49" s="1"/>
      <c r="E49" s="1"/>
      <c r="F49" s="1"/>
    </row>
    <row r="50" spans="1:6" s="3" customFormat="1" ht="18">
      <c r="A50" s="10"/>
      <c r="B50" s="1"/>
      <c r="C50" s="1"/>
      <c r="D50" s="1"/>
      <c r="E50" s="1"/>
      <c r="F50" s="1"/>
    </row>
    <row r="51" spans="1:6" s="3" customFormat="1" ht="38.25" customHeight="1">
      <c r="A51" s="1"/>
      <c r="B51" s="1"/>
      <c r="C51" s="1"/>
      <c r="D51" s="1"/>
      <c r="E51" s="1"/>
      <c r="F51" s="1"/>
    </row>
    <row r="52" spans="1:6" s="3" customFormat="1" ht="18">
      <c r="A52" s="1"/>
      <c r="B52" s="1"/>
      <c r="C52" s="1"/>
      <c r="D52" s="1"/>
      <c r="E52" s="1"/>
      <c r="F52" s="1"/>
    </row>
    <row r="53" spans="1:6" s="3" customFormat="1" ht="40.5" customHeight="1">
      <c r="A53" s="1"/>
      <c r="B53" s="1"/>
      <c r="C53" s="1"/>
      <c r="D53" s="1"/>
      <c r="E53" s="1"/>
      <c r="F53" s="1"/>
    </row>
    <row r="54" spans="1:6" s="3" customFormat="1" ht="18">
      <c r="A54"/>
      <c r="B54" s="8"/>
      <c r="C54" s="8"/>
      <c r="D54" s="8"/>
      <c r="E54" s="8"/>
      <c r="F54" s="8"/>
    </row>
    <row r="55" spans="1:6" s="3" customFormat="1" ht="18">
      <c r="A55"/>
      <c r="B55" s="8"/>
      <c r="C55" s="8"/>
      <c r="D55" s="8"/>
      <c r="E55" s="8"/>
      <c r="F55" s="8"/>
    </row>
    <row r="56" spans="1:6" s="3" customFormat="1" ht="18">
      <c r="A56"/>
      <c r="B56" s="8"/>
      <c r="C56" s="8"/>
      <c r="D56" s="8"/>
      <c r="E56" s="8"/>
      <c r="F56" s="8"/>
    </row>
    <row r="57" spans="1:6">
      <c r="B57" s="8"/>
      <c r="C57" s="8"/>
      <c r="D57" s="8"/>
      <c r="E57" s="8"/>
      <c r="F57" s="8"/>
    </row>
    <row r="58" spans="1:6">
      <c r="B58" s="8"/>
      <c r="C58" s="8"/>
      <c r="D58" s="8"/>
      <c r="E58" s="8"/>
      <c r="F58" s="8"/>
    </row>
    <row r="59" spans="1:6">
      <c r="B59" s="8"/>
      <c r="C59" s="8"/>
      <c r="D59" s="8"/>
      <c r="E59" s="8"/>
      <c r="F59" s="8"/>
    </row>
    <row r="60" spans="1:6">
      <c r="B60" s="8"/>
      <c r="C60" s="8"/>
      <c r="D60" s="8"/>
      <c r="E60" s="8"/>
      <c r="F60" s="8"/>
    </row>
    <row r="61" spans="1:6">
      <c r="B61" s="8"/>
      <c r="C61" s="8"/>
      <c r="D61" s="8"/>
      <c r="E61" s="8"/>
      <c r="F61" s="8"/>
    </row>
    <row r="62" spans="1:6">
      <c r="B62" s="8"/>
      <c r="C62" s="8"/>
      <c r="D62" s="8"/>
      <c r="E62" s="8"/>
      <c r="F62" s="8"/>
    </row>
    <row r="63" spans="1:6">
      <c r="B63" s="8"/>
      <c r="C63" s="8"/>
      <c r="D63" s="8"/>
      <c r="E63" s="8"/>
      <c r="F63" s="8"/>
    </row>
    <row r="64" spans="1:6">
      <c r="B64" s="8"/>
      <c r="C64" s="8"/>
      <c r="D64" s="8"/>
      <c r="E64" s="8"/>
      <c r="F64" s="8"/>
    </row>
    <row r="65" spans="2:6">
      <c r="B65" s="8"/>
      <c r="C65" s="8"/>
      <c r="D65" s="8"/>
      <c r="E65" s="8"/>
      <c r="F65" s="8"/>
    </row>
    <row r="66" spans="2:6">
      <c r="B66" s="8"/>
      <c r="C66" s="8"/>
      <c r="D66" s="8"/>
      <c r="E66" s="8"/>
      <c r="F66" s="8"/>
    </row>
    <row r="67" spans="2:6">
      <c r="B67" s="8"/>
      <c r="C67" s="8"/>
      <c r="D67" s="8"/>
      <c r="E67" s="8"/>
      <c r="F67" s="8"/>
    </row>
    <row r="68" spans="2:6">
      <c r="B68" s="8"/>
      <c r="C68" s="8"/>
      <c r="D68" s="8"/>
      <c r="E68" s="8"/>
      <c r="F68" s="8"/>
    </row>
    <row r="69" spans="2:6">
      <c r="B69" s="8"/>
      <c r="C69" s="8"/>
      <c r="D69" s="8"/>
      <c r="E69" s="8"/>
      <c r="F69" s="8"/>
    </row>
    <row r="70" spans="2:6">
      <c r="B70" s="8"/>
      <c r="C70" s="8"/>
      <c r="D70" s="8"/>
      <c r="E70" s="8"/>
      <c r="F70" s="8"/>
    </row>
    <row r="71" spans="2:6">
      <c r="B71" s="8"/>
      <c r="C71" s="8"/>
      <c r="D71" s="8"/>
      <c r="E71" s="8"/>
      <c r="F71" s="8"/>
    </row>
    <row r="72" spans="2:6">
      <c r="B72" s="8"/>
      <c r="C72" s="8"/>
      <c r="D72" s="8"/>
      <c r="E72" s="8"/>
      <c r="F72" s="8"/>
    </row>
    <row r="73" spans="2:6">
      <c r="B73" s="8"/>
      <c r="C73" s="8"/>
      <c r="D73" s="8"/>
      <c r="E73" s="8"/>
      <c r="F73" s="8"/>
    </row>
    <row r="74" spans="2:6">
      <c r="B74" s="8"/>
      <c r="C74" s="8"/>
      <c r="D74" s="8"/>
      <c r="E74" s="8"/>
      <c r="F74" s="8"/>
    </row>
    <row r="75" spans="2:6">
      <c r="B75" s="8"/>
      <c r="C75" s="8"/>
      <c r="D75" s="8"/>
      <c r="E75" s="8"/>
      <c r="F75" s="8"/>
    </row>
    <row r="76" spans="2:6">
      <c r="B76" s="8"/>
      <c r="C76" s="8"/>
      <c r="D76" s="8"/>
      <c r="E76" s="8"/>
      <c r="F76" s="8"/>
    </row>
    <row r="77" spans="2:6">
      <c r="B77" s="8"/>
      <c r="C77" s="8"/>
      <c r="D77" s="8"/>
      <c r="E77" s="8"/>
      <c r="F77" s="8"/>
    </row>
    <row r="78" spans="2:6">
      <c r="B78" s="8"/>
      <c r="C78" s="8"/>
      <c r="D78" s="8"/>
      <c r="E78" s="8"/>
      <c r="F78" s="8"/>
    </row>
    <row r="79" spans="2:6">
      <c r="B79" s="8"/>
      <c r="C79" s="8"/>
      <c r="D79" s="8"/>
      <c r="E79" s="8"/>
      <c r="F79" s="8"/>
    </row>
    <row r="80" spans="2:6">
      <c r="B80" s="8"/>
      <c r="C80" s="8"/>
      <c r="D80" s="8"/>
      <c r="E80" s="8"/>
      <c r="F80" s="8"/>
    </row>
    <row r="81" spans="2:6">
      <c r="B81" s="8"/>
      <c r="C81" s="8"/>
      <c r="D81" s="8"/>
      <c r="E81" s="8"/>
      <c r="F81" s="8"/>
    </row>
    <row r="82" spans="2:6">
      <c r="B82" s="8"/>
      <c r="C82" s="8"/>
      <c r="D82" s="8"/>
      <c r="E82" s="8"/>
      <c r="F82" s="8"/>
    </row>
    <row r="83" spans="2:6">
      <c r="B83" s="8"/>
      <c r="C83" s="8"/>
      <c r="D83" s="8"/>
      <c r="E83" s="8"/>
      <c r="F83" s="8"/>
    </row>
    <row r="84" spans="2:6">
      <c r="B84" s="8"/>
      <c r="C84" s="8"/>
      <c r="D84" s="8"/>
      <c r="E84" s="8"/>
      <c r="F84" s="8"/>
    </row>
    <row r="85" spans="2:6">
      <c r="B85" s="8"/>
      <c r="C85" s="8"/>
      <c r="D85" s="8"/>
      <c r="E85" s="8"/>
      <c r="F85" s="8"/>
    </row>
    <row r="86" spans="2:6">
      <c r="B86" s="8"/>
      <c r="C86" s="8"/>
      <c r="D86" s="8"/>
      <c r="E86" s="8"/>
      <c r="F86" s="8"/>
    </row>
    <row r="87" spans="2:6">
      <c r="B87" s="8"/>
      <c r="C87" s="8"/>
      <c r="D87" s="8"/>
      <c r="E87" s="8"/>
      <c r="F87" s="8"/>
    </row>
    <row r="88" spans="2:6">
      <c r="B88" s="8"/>
      <c r="C88" s="8"/>
      <c r="D88" s="8"/>
      <c r="E88" s="8"/>
      <c r="F88" s="8"/>
    </row>
    <row r="89" spans="2:6">
      <c r="B89" s="8"/>
      <c r="C89" s="8"/>
      <c r="D89" s="8"/>
      <c r="E89" s="8"/>
      <c r="F89" s="8"/>
    </row>
    <row r="90" spans="2:6">
      <c r="B90" s="8"/>
      <c r="C90" s="8"/>
      <c r="D90" s="8"/>
      <c r="E90" s="8"/>
      <c r="F90" s="8"/>
    </row>
    <row r="91" spans="2:6">
      <c r="B91" s="8"/>
      <c r="C91" s="8"/>
      <c r="D91" s="8"/>
      <c r="E91" s="8"/>
      <c r="F91" s="8"/>
    </row>
    <row r="92" spans="2:6">
      <c r="B92" s="8"/>
      <c r="C92" s="8"/>
      <c r="D92" s="8"/>
      <c r="E92" s="8"/>
      <c r="F92" s="8"/>
    </row>
    <row r="93" spans="2:6">
      <c r="B93" s="8"/>
      <c r="C93" s="8"/>
      <c r="D93" s="8"/>
      <c r="E93" s="8"/>
      <c r="F93" s="8"/>
    </row>
    <row r="94" spans="2:6">
      <c r="B94" s="8"/>
      <c r="C94" s="8"/>
      <c r="D94" s="8"/>
      <c r="E94" s="8"/>
      <c r="F94" s="8"/>
    </row>
    <row r="95" spans="2:6">
      <c r="B95" s="8"/>
      <c r="C95" s="8"/>
      <c r="D95" s="8"/>
      <c r="E95" s="8"/>
      <c r="F95" s="8"/>
    </row>
    <row r="96" spans="2:6">
      <c r="B96" s="8"/>
      <c r="C96" s="8"/>
      <c r="D96" s="8"/>
      <c r="E96" s="8"/>
      <c r="F96" s="8"/>
    </row>
    <row r="97" spans="2:6">
      <c r="B97" s="8"/>
      <c r="C97" s="8"/>
      <c r="D97" s="8"/>
      <c r="E97" s="8"/>
      <c r="F97" s="8"/>
    </row>
    <row r="98" spans="2:6">
      <c r="B98" s="8"/>
      <c r="C98" s="8"/>
      <c r="D98" s="8"/>
      <c r="E98" s="8"/>
      <c r="F98" s="8"/>
    </row>
    <row r="99" spans="2:6">
      <c r="B99" s="8"/>
      <c r="C99" s="8"/>
      <c r="D99" s="8"/>
      <c r="E99" s="8"/>
      <c r="F99" s="8"/>
    </row>
    <row r="100" spans="2:6">
      <c r="B100" s="8"/>
      <c r="C100" s="8"/>
      <c r="D100" s="8"/>
      <c r="E100" s="8"/>
      <c r="F100" s="8"/>
    </row>
    <row r="101" spans="2:6">
      <c r="B101" s="8"/>
      <c r="C101" s="8"/>
      <c r="D101" s="8"/>
      <c r="E101" s="8"/>
      <c r="F101" s="8"/>
    </row>
    <row r="102" spans="2:6">
      <c r="B102" s="8"/>
      <c r="C102" s="8"/>
      <c r="D102" s="8"/>
      <c r="E102" s="8"/>
      <c r="F102" s="8"/>
    </row>
    <row r="103" spans="2:6">
      <c r="B103" s="8"/>
      <c r="C103" s="8"/>
      <c r="D103" s="8"/>
      <c r="E103" s="8"/>
      <c r="F103" s="8"/>
    </row>
    <row r="104" spans="2:6">
      <c r="B104" s="8"/>
      <c r="C104" s="8"/>
      <c r="D104" s="8"/>
      <c r="E104" s="8"/>
      <c r="F104" s="8"/>
    </row>
    <row r="105" spans="2:6">
      <c r="B105" s="8"/>
      <c r="C105" s="8"/>
      <c r="D105" s="8"/>
      <c r="E105" s="8"/>
      <c r="F105" s="8"/>
    </row>
    <row r="106" spans="2:6">
      <c r="B106" s="8"/>
      <c r="C106" s="8"/>
      <c r="D106" s="8"/>
      <c r="E106" s="8"/>
      <c r="F106" s="8"/>
    </row>
    <row r="107" spans="2:6">
      <c r="B107" s="8"/>
      <c r="C107" s="8"/>
      <c r="D107" s="8"/>
      <c r="E107" s="8"/>
      <c r="F107" s="8"/>
    </row>
    <row r="108" spans="2:6">
      <c r="B108" s="8"/>
      <c r="C108" s="8"/>
      <c r="D108" s="8"/>
      <c r="E108" s="8"/>
      <c r="F108" s="8"/>
    </row>
    <row r="109" spans="2:6">
      <c r="B109" s="8"/>
      <c r="C109" s="8"/>
      <c r="D109" s="8"/>
      <c r="E109" s="8"/>
      <c r="F109" s="8"/>
    </row>
    <row r="110" spans="2:6">
      <c r="B110" s="8"/>
      <c r="C110" s="8"/>
      <c r="D110" s="8"/>
      <c r="E110" s="8"/>
      <c r="F110" s="8"/>
    </row>
    <row r="111" spans="2:6">
      <c r="B111" s="8"/>
      <c r="C111" s="8"/>
      <c r="D111" s="8"/>
      <c r="E111" s="8"/>
      <c r="F111" s="8"/>
    </row>
    <row r="112" spans="2:6">
      <c r="B112" s="8"/>
      <c r="C112" s="8"/>
      <c r="D112" s="8"/>
      <c r="E112" s="8"/>
      <c r="F112" s="8"/>
    </row>
    <row r="113" spans="2:6">
      <c r="B113" s="8"/>
      <c r="C113" s="8"/>
      <c r="D113" s="8"/>
      <c r="E113" s="8"/>
      <c r="F113" s="8"/>
    </row>
    <row r="114" spans="2:6">
      <c r="B114" s="8"/>
      <c r="C114" s="8"/>
      <c r="D114" s="8"/>
      <c r="E114" s="8"/>
      <c r="F114" s="8"/>
    </row>
    <row r="115" spans="2:6">
      <c r="B115" s="8"/>
      <c r="C115" s="8"/>
      <c r="D115" s="8"/>
      <c r="E115" s="8"/>
      <c r="F115" s="8"/>
    </row>
    <row r="116" spans="2:6">
      <c r="B116" s="8"/>
      <c r="C116" s="8"/>
      <c r="D116" s="8"/>
      <c r="E116" s="8"/>
      <c r="F116" s="8"/>
    </row>
    <row r="117" spans="2:6">
      <c r="B117" s="8"/>
      <c r="C117" s="8"/>
      <c r="D117" s="8"/>
      <c r="E117" s="8"/>
      <c r="F117" s="8"/>
    </row>
    <row r="118" spans="2:6">
      <c r="B118" s="8"/>
      <c r="C118" s="8"/>
      <c r="D118" s="8"/>
      <c r="E118" s="8"/>
      <c r="F118" s="8"/>
    </row>
    <row r="119" spans="2:6">
      <c r="B119" s="8"/>
      <c r="C119" s="8"/>
      <c r="D119" s="8"/>
      <c r="E119" s="8"/>
      <c r="F119" s="8"/>
    </row>
    <row r="120" spans="2:6">
      <c r="B120" s="8"/>
      <c r="C120" s="8"/>
      <c r="D120" s="8"/>
      <c r="E120" s="8"/>
      <c r="F120" s="8"/>
    </row>
    <row r="121" spans="2:6">
      <c r="B121" s="8"/>
      <c r="C121" s="8"/>
      <c r="D121" s="8"/>
      <c r="E121" s="8"/>
      <c r="F121" s="8"/>
    </row>
    <row r="122" spans="2:6">
      <c r="B122" s="8"/>
      <c r="C122" s="8"/>
      <c r="D122" s="8"/>
      <c r="E122" s="8"/>
      <c r="F122" s="8"/>
    </row>
    <row r="123" spans="2:6">
      <c r="B123" s="8"/>
      <c r="C123" s="8"/>
      <c r="D123" s="8"/>
      <c r="E123" s="8"/>
      <c r="F123" s="8"/>
    </row>
    <row r="124" spans="2:6">
      <c r="B124" s="8"/>
      <c r="C124" s="8"/>
      <c r="D124" s="8"/>
      <c r="E124" s="8"/>
      <c r="F124" s="8"/>
    </row>
    <row r="125" spans="2:6">
      <c r="B125" s="8"/>
      <c r="C125" s="8"/>
      <c r="D125" s="8"/>
      <c r="E125" s="8"/>
      <c r="F125" s="8"/>
    </row>
    <row r="126" spans="2:6">
      <c r="B126" s="8"/>
      <c r="C126" s="8"/>
      <c r="D126" s="8"/>
      <c r="E126" s="8"/>
      <c r="F126" s="8"/>
    </row>
    <row r="127" spans="2:6">
      <c r="B127" s="8"/>
      <c r="C127" s="8"/>
      <c r="D127" s="8"/>
      <c r="E127" s="8"/>
      <c r="F127" s="8"/>
    </row>
    <row r="128" spans="2:6">
      <c r="B128" s="8"/>
      <c r="C128" s="8"/>
      <c r="D128" s="8"/>
      <c r="E128" s="8"/>
      <c r="F128" s="8"/>
    </row>
  </sheetData>
  <mergeCells count="11">
    <mergeCell ref="K5:L5"/>
    <mergeCell ref="A1:L1"/>
    <mergeCell ref="A2:L2"/>
    <mergeCell ref="A3:L3"/>
    <mergeCell ref="A4:A6"/>
    <mergeCell ref="B4:B6"/>
    <mergeCell ref="C4:C6"/>
    <mergeCell ref="D4:F5"/>
    <mergeCell ref="G4:L4"/>
    <mergeCell ref="G5:H5"/>
    <mergeCell ref="I5:J5"/>
  </mergeCells>
  <pageMargins left="0" right="0" top="0.2" bottom="0" header="0.51181102362204722" footer="0.51181102362204722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</vt:lpstr>
      <vt:lpstr>2 кв</vt:lpstr>
      <vt:lpstr>3кв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Бондарчук</dc:creator>
  <cp:lastModifiedBy>BUHGALTER</cp:lastModifiedBy>
  <cp:lastPrinted>2017-04-13T09:18:46Z</cp:lastPrinted>
  <dcterms:created xsi:type="dcterms:W3CDTF">2016-03-28T07:13:45Z</dcterms:created>
  <dcterms:modified xsi:type="dcterms:W3CDTF">2017-09-29T08:15:39Z</dcterms:modified>
</cp:coreProperties>
</file>