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<sst xmlns="http://schemas.openxmlformats.org/spreadsheetml/2006/main" count="204" uniqueCount="167">
  <si>
    <t>Основні фінансові показники підприємства</t>
  </si>
  <si>
    <t>І. Формування прибутку підприємства</t>
  </si>
  <si>
    <t>Код рядка</t>
  </si>
  <si>
    <t>Факт минулого року</t>
  </si>
  <si>
    <t>Фінансовий план поточного року</t>
  </si>
  <si>
    <t>Плановий рік</t>
  </si>
  <si>
    <t>(усього)</t>
  </si>
  <si>
    <t>У тому числі</t>
  </si>
  <si>
    <t>І</t>
  </si>
  <si>
    <t>квартал</t>
  </si>
  <si>
    <t>ІІ</t>
  </si>
  <si>
    <t>ІІІ</t>
  </si>
  <si>
    <t>ІV</t>
  </si>
  <si>
    <t>ДОХОДИ</t>
  </si>
  <si>
    <t xml:space="preserve">Дохід (виручка) від реалізації продукції (товарів, робіт, послуг) </t>
  </si>
  <si>
    <t xml:space="preserve">     податок на додану вартість</t>
  </si>
  <si>
    <t xml:space="preserve">     акцизний збір</t>
  </si>
  <si>
    <t>Надзвичайні доходи (відшкодування збитків від надзвичайних ситуацій, стихійного лиха, пожеж, техногенних аварій тощо)</t>
  </si>
  <si>
    <t>Усього доходів</t>
  </si>
  <si>
    <t>ВИТРАТИ</t>
  </si>
  <si>
    <t>Адміністративні витрати, всього, в т.ч.:</t>
  </si>
  <si>
    <t>014/1</t>
  </si>
  <si>
    <t xml:space="preserve">     пальне та мастильні матеріали</t>
  </si>
  <si>
    <t>014/2</t>
  </si>
  <si>
    <t xml:space="preserve">     витрати на консалтингові послуги </t>
  </si>
  <si>
    <t>014/3</t>
  </si>
  <si>
    <t xml:space="preserve">     витрати на страхові послуги</t>
  </si>
  <si>
    <t>014/4</t>
  </si>
  <si>
    <t xml:space="preserve">     витрати на аудиторські послуги</t>
  </si>
  <si>
    <t>014/5</t>
  </si>
  <si>
    <t>014/6</t>
  </si>
  <si>
    <t>015/1</t>
  </si>
  <si>
    <t xml:space="preserve">Податок на прибуток від звичайної діяльності </t>
  </si>
  <si>
    <t>Надзвичайні витрати 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</si>
  <si>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</si>
  <si>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</si>
  <si>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</si>
  <si>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</si>
  <si>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</si>
  <si>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</si>
  <si>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прибуток (збиток), у тому числі:</t>
  </si>
  <si>
    <t xml:space="preserve">     прибуток </t>
  </si>
  <si>
    <t>027/1</t>
  </si>
  <si>
    <t xml:space="preserve">     збиток</t>
  </si>
  <si>
    <t>027/2</t>
  </si>
  <si>
    <t>ІІ. Розподіл чистого прибутку</t>
  </si>
  <si>
    <t xml:space="preserve">Відрахування частини прибутку до державного бюджету: </t>
  </si>
  <si>
    <t>028/1</t>
  </si>
  <si>
    <t>господарськими товариствами, у статутному фонді яких більше 50 відсотків акцій (часток, паїв) належать державі</t>
  </si>
  <si>
    <t>028/2</t>
  </si>
  <si>
    <t xml:space="preserve">Відрахування до фонду дивідендів: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</si>
  <si>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році, за результатами фінансово-господарської діяльності за минулий рік, у тому числі:</t>
  </si>
  <si>
    <t>X</t>
  </si>
  <si>
    <t xml:space="preserve">     на державну частку</t>
  </si>
  <si>
    <t>029/1</t>
  </si>
  <si>
    <t>Залишок нерозподіленого прибутку (непокритого збитку) на початок звітного періоду</t>
  </si>
  <si>
    <t>Розвиток виробництва:</t>
  </si>
  <si>
    <t>у тому числі за основними видами діяльності згідно з КВЕД</t>
  </si>
  <si>
    <t>032/1</t>
  </si>
  <si>
    <t>Резервний фонд</t>
  </si>
  <si>
    <t>Залишок нерозподіленого прибутку (непокритого збитку) на кінець звітного періоду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</si>
  <si>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</si>
  <si>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</si>
  <si>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податок на прибуток</t>
  </si>
  <si>
    <t>037/1</t>
  </si>
  <si>
    <t>акцизний збір</t>
  </si>
  <si>
    <t>037/2</t>
  </si>
  <si>
    <t>ПДВ, що підлягає сплаті до бюджету за підсумками звітного періоду</t>
  </si>
  <si>
    <t>037/3</t>
  </si>
  <si>
    <t>ПДВ, що підлягає відшкодуванню з бюджету за підсумками звітного періоду</t>
  </si>
  <si>
    <t>037/4</t>
  </si>
  <si>
    <t>рентні платежі</t>
  </si>
  <si>
    <t>037/5</t>
  </si>
  <si>
    <t>ресурсні платежі</t>
  </si>
  <si>
    <t>037/6</t>
  </si>
  <si>
    <t>037/7</t>
  </si>
  <si>
    <t>відрахування частини чистого прибутку державними підприємствами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</si>
  <si>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</si>
  <si>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</si>
  <si>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</si>
  <si>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</si>
  <si>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 до бюджету: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</si>
  <si>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</si>
  <si>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</si>
  <si>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</si>
  <si>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</si>
  <si>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</si>
  <si>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у тому числі:</t>
  </si>
  <si>
    <t>039/1</t>
  </si>
  <si>
    <t>внески до фондів соціального страхування</t>
  </si>
  <si>
    <t>039/2</t>
  </si>
  <si>
    <t>Інші обов’язкові платежі, у тому числі:</t>
  </si>
  <si>
    <t>місцеві податки та збори</t>
  </si>
  <si>
    <t>040/1</t>
  </si>
  <si>
    <t>040/2</t>
  </si>
  <si>
    <t>014/6/1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</si>
  <si>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</si>
  <si>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</si>
  <si>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</si>
  <si>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</si>
  <si>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</si>
  <si>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</si>
  <si>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</si>
  <si>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</si>
  <si>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</si>
  <si>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</si>
  <si>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012</t>
  </si>
  <si>
    <t>011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</si>
  <si>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</si>
  <si>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</si>
  <si>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</si>
  <si>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</si>
  <si>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</si>
  <si>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</si>
  <si>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</si>
  <si>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</si>
  <si>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</si>
  <si>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</si>
  <si>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</si>
  <si>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</si>
  <si>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</si>
  <si>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</si>
  <si>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</si>
  <si>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</si>
  <si>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</si>
  <si>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</si>
  <si>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</si>
  <si>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</si>
  <si>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</si>
  <si>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</si>
  <si>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</si>
  <si>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</si>
  <si>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</si>
  <si>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</si>
  <si>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</si>
  <si>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Послуги інших організацій</t>
  </si>
  <si>
    <t>Інші витрати:</t>
  </si>
  <si>
    <t>035/1</t>
  </si>
  <si>
    <t>заходи направ. на ресурс.збереж. (придбання обладнання)</t>
  </si>
  <si>
    <t xml:space="preserve">(посада)                                                                    (підпис)                                                        (ПІБ)  </t>
  </si>
  <si>
    <r>
      <t xml:space="preserve">Інші непрямі податки </t>
    </r>
    <r>
      <rPr>
        <i/>
        <sz val="10"/>
        <rFont val="Times New Roman"/>
        <family val="1"/>
      </rPr>
      <t>(розшифрувати)</t>
    </r>
  </si>
  <si>
    <r>
      <t>Інші вирахування з доходу (</t>
    </r>
    <r>
      <rPr>
        <i/>
        <sz val="10"/>
        <rFont val="Times New Roman"/>
        <family val="1"/>
      </rPr>
      <t>розшифрувати)</t>
    </r>
  </si>
  <si>
    <r>
      <t xml:space="preserve">Чистий дохід (виручка) від реалізації продукції (товарів, робіт, послуг) </t>
    </r>
    <r>
      <rPr>
        <i/>
        <sz val="10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</si>
  <si>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0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</si>
  <si>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0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</si>
  <si>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0"/>
        <rFont val="Times New Roman"/>
        <family val="1"/>
      </rPr>
      <t>(розшифрувати)</t>
    </r>
  </si>
  <si>
    <r>
      <t xml:space="preserve">Собівартість реалізованої продукції ( товарів, робіт та послуг) </t>
    </r>
    <r>
      <rPr>
        <i/>
        <sz val="10"/>
        <rFont val="Times New Roman"/>
        <family val="1"/>
      </rPr>
      <t>(розшифрувати</t>
    </r>
    <r>
      <rPr>
        <sz val="10"/>
        <rFont val="Times New Roman"/>
        <family val="1"/>
      </rPr>
      <t xml:space="preserve">) </t>
    </r>
  </si>
  <si>
    <r>
      <t xml:space="preserve">Інші адміністративні витрати </t>
    </r>
    <r>
      <rPr>
        <b/>
        <i/>
        <sz val="10"/>
        <rFont val="Times New Roman"/>
        <family val="1"/>
      </rPr>
      <t>(розшифрувати</t>
    </r>
    <r>
      <rPr>
        <b/>
        <sz val="10"/>
        <rFont val="Times New Roman"/>
        <family val="1"/>
      </rPr>
      <t>)</t>
    </r>
  </si>
  <si>
    <r>
      <t xml:space="preserve">Витрати на збут </t>
    </r>
    <r>
      <rPr>
        <b/>
        <i/>
        <sz val="10"/>
        <rFont val="Times New Roman"/>
        <family val="1"/>
      </rPr>
      <t>(розшифрування</t>
    </r>
    <r>
      <rPr>
        <b/>
        <sz val="10"/>
        <rFont val="Times New Roman"/>
        <family val="1"/>
      </rPr>
      <t>)</t>
    </r>
  </si>
  <si>
    <r>
      <t xml:space="preserve">Інші операційні витрати </t>
    </r>
    <r>
      <rPr>
        <b/>
        <i/>
        <sz val="10"/>
        <rFont val="Times New Roman"/>
        <family val="1"/>
      </rPr>
      <t>(розшифрувати</t>
    </r>
    <r>
      <rPr>
        <b/>
        <sz val="10"/>
        <rFont val="Times New Roman"/>
        <family val="1"/>
      </rPr>
      <t>)</t>
    </r>
  </si>
  <si>
    <r>
      <t xml:space="preserve">Фінансові витрати </t>
    </r>
    <r>
      <rPr>
        <i/>
        <sz val="10"/>
        <rFont val="Times New Roman"/>
        <family val="1"/>
      </rPr>
      <t>(розшифрувати)</t>
    </r>
  </si>
  <si>
    <r>
      <t>Втрати від участі в капіталі (</t>
    </r>
    <r>
      <rPr>
        <i/>
        <sz val="10"/>
        <rFont val="Times New Roman"/>
        <family val="1"/>
      </rPr>
      <t>розшифрувати)</t>
    </r>
  </si>
  <si>
    <r>
      <t>державними, унітарними підприємствами та їх об</t>
    </r>
    <r>
      <rPr>
        <b/>
        <sz val="10"/>
        <rFont val="Times New Roman"/>
        <family val="1"/>
      </rPr>
      <t>’</t>
    </r>
    <r>
      <rPr>
        <sz val="10"/>
        <rFont val="Times New Roman"/>
        <family val="1"/>
      </rPr>
      <t>єднаннями</t>
    </r>
  </si>
  <si>
    <r>
      <t xml:space="preserve">Інші фонди </t>
    </r>
    <r>
      <rPr>
        <b/>
        <i/>
        <sz val="10"/>
        <rFont val="Times New Roman"/>
        <family val="1"/>
      </rPr>
      <t>(розшифрувати)</t>
    </r>
  </si>
  <si>
    <r>
      <t xml:space="preserve">Інші цілі </t>
    </r>
    <r>
      <rPr>
        <b/>
        <i/>
        <sz val="10"/>
        <rFont val="Times New Roman"/>
        <family val="1"/>
      </rPr>
      <t>(розшифрувати)</t>
    </r>
  </si>
  <si>
    <r>
      <t>інші податки, у тому числі  (</t>
    </r>
    <r>
      <rPr>
        <i/>
        <sz val="10"/>
        <rFont val="Times New Roman"/>
        <family val="1"/>
      </rPr>
      <t>розшифрувати)</t>
    </r>
    <r>
      <rPr>
        <sz val="10"/>
        <rFont val="Times New Roman"/>
        <family val="1"/>
      </rPr>
      <t>:</t>
    </r>
  </si>
  <si>
    <r>
      <t xml:space="preserve">інші платежі </t>
    </r>
    <r>
      <rPr>
        <i/>
        <sz val="10"/>
        <rFont val="Times New Roman"/>
        <family val="1"/>
      </rPr>
      <t>(розшифрувати)</t>
    </r>
  </si>
  <si>
    <r>
      <t xml:space="preserve">     витрати, пов</t>
    </r>
    <r>
      <rPr>
        <b/>
        <sz val="10"/>
        <rFont val="Times New Roman"/>
        <family val="1"/>
      </rPr>
      <t>’</t>
    </r>
    <r>
      <rPr>
        <sz val="10"/>
        <rFont val="Times New Roman"/>
        <family val="1"/>
      </rPr>
      <t>язані з  використанням      службових        автомобілів</t>
    </r>
  </si>
  <si>
    <r>
      <t xml:space="preserve">Інші доходи </t>
    </r>
    <r>
      <rPr>
        <i/>
        <sz val="10"/>
        <rFont val="Times New Roman"/>
        <family val="1"/>
      </rPr>
      <t>(розшифрувати)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</si>
  <si>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</si>
  <si>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единий соціальний внесок</t>
  </si>
  <si>
    <t>Керівник підприємства                                 __________________                                          Ю.В. Сіліч</t>
  </si>
  <si>
    <t>006/1</t>
  </si>
  <si>
    <t>006/2</t>
  </si>
  <si>
    <t>- в т.ч. субсидії та поточні трансферти</t>
  </si>
  <si>
    <t>- дохід від господарської діяльності</t>
  </si>
  <si>
    <t>СКОРИГОВАНИЙ ФІНАНСОВИЙ ПЛАН ПІДПРИЄМСТВА  НА 2017 РІК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</si>
</sst>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[$-FC19]d\ mmmm\ yyyy\ &quot;г.&quot;"/>
    <numFmt numFmtId="182" formatCode="0.000"/>
    <numFmt numFmtId="183" formatCode="0.0;[Red]0.0"/>
    <numFmt numFmtId="184" formatCode="0.0_ ;\-0.0\ "/>
    <numFmt numFmtId="185" formatCode="[$-422]d\ mmmm\ yyyy&quot; р.&quot;"/>
    <numFmt numFmtId="186" formatCode="0.00;[Red]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6.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left" indent="3"/>
    </xf>
    <xf numFmtId="49" fontId="2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180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180" fontId="15" fillId="0" borderId="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180" fontId="15" fillId="0" borderId="11" xfId="0" applyNumberFormat="1" applyFont="1" applyFill="1" applyBorder="1" applyAlignment="1">
      <alignment horizontal="center" vertical="top" wrapText="1"/>
    </xf>
    <xf numFmtId="180" fontId="15" fillId="0" borderId="1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180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80" fontId="7" fillId="0" borderId="11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80" fontId="15" fillId="0" borderId="12" xfId="0" applyNumberFormat="1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180" fontId="15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7" fillId="0" borderId="1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123"/>
  <sheetViews>
    <sheetView tabSelected="1" workbookViewId="0" topLeftCell="A97">
      <selection activeCell="C114" sqref="C114"/>
    </sheetView>
  </sheetViews>
  <sheetFormatPr defaultColWidth="9.140625" defaultRowHeight="12.75"/>
  <cols>
    <col min="1" max="1" width="50.28125" style="0" customWidth="1"/>
    <col min="2" max="2" width="7.421875" style="0" customWidth="1"/>
    <col min="3" max="4" width="8.28125" style="9" customWidth="1"/>
    <col min="5" max="5" width="9.00390625" style="9" customWidth="1"/>
    <col min="6" max="9" width="8.28125" style="0" customWidth="1"/>
  </cols>
  <sheetData>
    <row r="1" ht="14.25" customHeight="1"/>
    <row r="2" ht="30" customHeight="1"/>
    <row r="5" ht="24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spans="1:3" ht="15" customHeight="1">
      <c r="A15" s="1"/>
      <c r="C15" s="56"/>
    </row>
    <row r="16" spans="1:3" ht="15" customHeight="1">
      <c r="A16" s="2"/>
      <c r="B16" s="99"/>
      <c r="C16" s="99"/>
    </row>
    <row r="17" spans="1:2" ht="15" customHeight="1">
      <c r="A17" s="2"/>
      <c r="B17" s="8"/>
    </row>
    <row r="18" spans="1:2" ht="15" customHeight="1">
      <c r="A18" s="4"/>
      <c r="B18" s="5"/>
    </row>
    <row r="19" spans="1:2" ht="15" customHeight="1">
      <c r="A19" s="4"/>
      <c r="B19" s="3"/>
    </row>
    <row r="20" spans="1:2" ht="15" customHeight="1">
      <c r="A20" s="4"/>
      <c r="B20" s="3"/>
    </row>
    <row r="21" spans="1:2" ht="15" customHeight="1">
      <c r="A21" s="4"/>
      <c r="B21" s="3"/>
    </row>
    <row r="22" spans="1:2" ht="15" customHeight="1">
      <c r="A22" s="4"/>
      <c r="B22" s="3"/>
    </row>
    <row r="23" spans="1:2" ht="15" customHeight="1">
      <c r="A23" s="4"/>
      <c r="B23" s="3"/>
    </row>
    <row r="24" spans="1:2" ht="15" customHeight="1">
      <c r="A24" s="4"/>
      <c r="B24" s="3"/>
    </row>
    <row r="25" spans="1:2" ht="15" customHeight="1">
      <c r="A25" s="4"/>
      <c r="B25" s="3"/>
    </row>
    <row r="26" spans="1:2" ht="15" customHeight="1">
      <c r="A26" s="4"/>
      <c r="B26" s="3"/>
    </row>
    <row r="27" spans="1:9" ht="15" customHeight="1">
      <c r="A27" s="100" t="s">
        <v>166</v>
      </c>
      <c r="B27" s="101"/>
      <c r="C27" s="101"/>
      <c r="D27" s="101"/>
      <c r="E27" s="101"/>
      <c r="F27" s="101"/>
      <c r="G27" s="101"/>
      <c r="H27" s="101"/>
      <c r="I27" s="102"/>
    </row>
    <row r="28" spans="1:9" ht="15" customHeight="1">
      <c r="A28" s="103" t="s">
        <v>0</v>
      </c>
      <c r="B28" s="103"/>
      <c r="C28" s="103"/>
      <c r="D28" s="103"/>
      <c r="E28" s="103"/>
      <c r="F28" s="103"/>
      <c r="G28" s="103"/>
      <c r="H28" s="103"/>
      <c r="I28" s="103"/>
    </row>
    <row r="29" spans="1:9" ht="15" customHeight="1">
      <c r="A29" s="103" t="s">
        <v>1</v>
      </c>
      <c r="B29" s="103"/>
      <c r="C29" s="103"/>
      <c r="D29" s="103"/>
      <c r="E29" s="103"/>
      <c r="F29" s="103"/>
      <c r="G29" s="103"/>
      <c r="H29" s="103"/>
      <c r="I29" s="103"/>
    </row>
    <row r="30" spans="1:9" ht="15" customHeight="1">
      <c r="A30" s="104"/>
      <c r="B30" s="86" t="s">
        <v>2</v>
      </c>
      <c r="C30" s="86" t="s">
        <v>3</v>
      </c>
      <c r="D30" s="86" t="s">
        <v>4</v>
      </c>
      <c r="E30" s="47" t="s">
        <v>5</v>
      </c>
      <c r="F30" s="89" t="s">
        <v>7</v>
      </c>
      <c r="G30" s="90"/>
      <c r="H30" s="90"/>
      <c r="I30" s="91"/>
    </row>
    <row r="31" spans="1:9" ht="15" customHeight="1">
      <c r="A31" s="105"/>
      <c r="B31" s="87"/>
      <c r="C31" s="87"/>
      <c r="D31" s="87"/>
      <c r="E31" s="47" t="s">
        <v>6</v>
      </c>
      <c r="F31" s="47" t="s">
        <v>8</v>
      </c>
      <c r="G31" s="47" t="s">
        <v>10</v>
      </c>
      <c r="H31" s="47" t="s">
        <v>11</v>
      </c>
      <c r="I31" s="47" t="s">
        <v>12</v>
      </c>
    </row>
    <row r="32" spans="1:9" ht="21" customHeight="1">
      <c r="A32" s="106"/>
      <c r="B32" s="88"/>
      <c r="C32" s="88"/>
      <c r="D32" s="88"/>
      <c r="E32" s="23"/>
      <c r="F32" s="47" t="s">
        <v>9</v>
      </c>
      <c r="G32" s="47" t="s">
        <v>9</v>
      </c>
      <c r="H32" s="47" t="s">
        <v>9</v>
      </c>
      <c r="I32" s="47" t="s">
        <v>9</v>
      </c>
    </row>
    <row r="33" spans="1:9" ht="11.25" customHeight="1">
      <c r="A33" s="24" t="s">
        <v>13</v>
      </c>
      <c r="B33" s="92"/>
      <c r="C33" s="93"/>
      <c r="D33" s="93"/>
      <c r="E33" s="93"/>
      <c r="F33" s="93"/>
      <c r="G33" s="93"/>
      <c r="H33" s="93"/>
      <c r="I33" s="94"/>
    </row>
    <row r="34" spans="1:9" ht="15" customHeight="1">
      <c r="A34" s="25" t="s">
        <v>14</v>
      </c>
      <c r="B34" s="46" t="s">
        <v>96</v>
      </c>
      <c r="C34" s="52">
        <v>4033.8</v>
      </c>
      <c r="D34" s="52">
        <v>6804.5</v>
      </c>
      <c r="E34" s="52">
        <f>E35+E39+E37</f>
        <v>9522.3</v>
      </c>
      <c r="F34" s="52">
        <f>F35+F39+F37</f>
        <v>2333.5</v>
      </c>
      <c r="G34" s="52">
        <f>G35+G39+G37</f>
        <v>1966.4</v>
      </c>
      <c r="H34" s="52">
        <f>H35+H39+H37</f>
        <v>3099.4</v>
      </c>
      <c r="I34" s="52">
        <f>I35+I39+I37</f>
        <v>2123</v>
      </c>
    </row>
    <row r="35" spans="1:9" ht="15" customHeight="1">
      <c r="A35" s="25" t="s">
        <v>15</v>
      </c>
      <c r="B35" s="18" t="s">
        <v>97</v>
      </c>
      <c r="C35" s="49"/>
      <c r="D35" s="49"/>
      <c r="E35" s="49"/>
      <c r="F35" s="49"/>
      <c r="G35" s="49"/>
      <c r="H35" s="49"/>
      <c r="I35" s="49"/>
    </row>
    <row r="36" spans="1:9" ht="15" customHeight="1">
      <c r="A36" s="25" t="s">
        <v>16</v>
      </c>
      <c r="B36" s="18" t="s">
        <v>98</v>
      </c>
      <c r="C36" s="49"/>
      <c r="D36" s="49"/>
      <c r="E36" s="49"/>
      <c r="F36" s="49"/>
      <c r="G36" s="49"/>
      <c r="H36" s="49"/>
      <c r="I36" s="49"/>
    </row>
    <row r="37" spans="1:9" ht="15" customHeight="1">
      <c r="A37" s="25" t="s">
        <v>140</v>
      </c>
      <c r="B37" s="18" t="s">
        <v>99</v>
      </c>
      <c r="C37" s="49"/>
      <c r="D37" s="49"/>
      <c r="E37" s="49"/>
      <c r="F37" s="49"/>
      <c r="G37" s="49"/>
      <c r="H37" s="49"/>
      <c r="I37" s="49"/>
    </row>
    <row r="38" spans="1:9" ht="15" customHeight="1">
      <c r="A38" s="25" t="s">
        <v>141</v>
      </c>
      <c r="B38" s="18" t="s">
        <v>100</v>
      </c>
      <c r="C38" s="49"/>
      <c r="D38" s="49"/>
      <c r="E38" s="49"/>
      <c r="F38" s="49"/>
      <c r="G38" s="49"/>
      <c r="H38" s="49"/>
      <c r="I38" s="49"/>
    </row>
    <row r="39" spans="1:9" ht="30.75" customHeight="1">
      <c r="A39" s="25" t="s">
        <v>142</v>
      </c>
      <c r="B39" s="46" t="s">
        <v>101</v>
      </c>
      <c r="C39" s="52">
        <v>4033.8</v>
      </c>
      <c r="D39" s="52">
        <v>6804.5</v>
      </c>
      <c r="E39" s="52">
        <f>F39+G39+H39+I39</f>
        <v>9522.3</v>
      </c>
      <c r="F39" s="52">
        <f>F40+F41</f>
        <v>2333.5</v>
      </c>
      <c r="G39" s="52">
        <f>G40+G41</f>
        <v>1966.4</v>
      </c>
      <c r="H39" s="52">
        <f>H40+H41</f>
        <v>3099.4</v>
      </c>
      <c r="I39" s="52">
        <f>I40+I41</f>
        <v>2123</v>
      </c>
    </row>
    <row r="40" spans="1:9" ht="15" customHeight="1">
      <c r="A40" s="63" t="s">
        <v>164</v>
      </c>
      <c r="B40" s="46" t="s">
        <v>162</v>
      </c>
      <c r="C40" s="52">
        <v>3841.8</v>
      </c>
      <c r="D40" s="52">
        <v>6657.2</v>
      </c>
      <c r="E40" s="52">
        <f>F40+G40+H40+I40</f>
        <v>9207</v>
      </c>
      <c r="F40" s="52">
        <v>2321.5</v>
      </c>
      <c r="G40" s="52">
        <f>1913.4</f>
        <v>1913.4</v>
      </c>
      <c r="H40" s="52">
        <v>2943.6</v>
      </c>
      <c r="I40" s="52">
        <v>2028.5</v>
      </c>
    </row>
    <row r="41" spans="1:9" ht="15" customHeight="1">
      <c r="A41" s="63" t="s">
        <v>165</v>
      </c>
      <c r="B41" s="46" t="s">
        <v>163</v>
      </c>
      <c r="C41" s="52">
        <v>192</v>
      </c>
      <c r="D41" s="52">
        <v>147.3</v>
      </c>
      <c r="E41" s="52">
        <f>SUM(F41:I41)</f>
        <v>315.3</v>
      </c>
      <c r="F41" s="52">
        <v>12</v>
      </c>
      <c r="G41" s="52">
        <v>53</v>
      </c>
      <c r="H41" s="52">
        <v>155.8</v>
      </c>
      <c r="I41" s="52">
        <v>94.5</v>
      </c>
    </row>
    <row r="42" spans="1:9" ht="15" customHeight="1">
      <c r="A42" s="25" t="s">
        <v>143</v>
      </c>
      <c r="B42" s="18" t="s">
        <v>102</v>
      </c>
      <c r="C42" s="49"/>
      <c r="D42" s="49"/>
      <c r="E42" s="49"/>
      <c r="F42" s="49"/>
      <c r="G42" s="49"/>
      <c r="H42" s="49"/>
      <c r="I42" s="49"/>
    </row>
    <row r="43" spans="1:9" ht="15" customHeight="1">
      <c r="A43" s="25" t="s">
        <v>144</v>
      </c>
      <c r="B43" s="18" t="s">
        <v>103</v>
      </c>
      <c r="C43" s="49"/>
      <c r="D43" s="49"/>
      <c r="E43" s="49"/>
      <c r="F43" s="49"/>
      <c r="G43" s="49"/>
      <c r="H43" s="49"/>
      <c r="I43" s="49"/>
    </row>
    <row r="44" spans="1:9" ht="15" customHeight="1">
      <c r="A44" s="26" t="s">
        <v>145</v>
      </c>
      <c r="B44" s="41" t="s">
        <v>104</v>
      </c>
      <c r="C44" s="43">
        <v>407.5</v>
      </c>
      <c r="D44" s="43">
        <v>119.5</v>
      </c>
      <c r="E44" s="43">
        <f>G44+F44+H44+I44</f>
        <v>34.4</v>
      </c>
      <c r="F44" s="43">
        <v>20</v>
      </c>
      <c r="G44" s="43"/>
      <c r="H44" s="43">
        <v>14.4</v>
      </c>
      <c r="I44" s="49"/>
    </row>
    <row r="45" spans="1:9" ht="15" customHeight="1">
      <c r="A45" s="25" t="s">
        <v>158</v>
      </c>
      <c r="B45" s="18" t="s">
        <v>105</v>
      </c>
      <c r="C45" s="49">
        <v>277.6</v>
      </c>
      <c r="D45" s="49"/>
      <c r="E45" s="52">
        <f>SUM(F45:I45)</f>
        <v>415.2</v>
      </c>
      <c r="F45" s="49">
        <v>8</v>
      </c>
      <c r="G45" s="49">
        <v>10</v>
      </c>
      <c r="H45" s="49">
        <v>23.7</v>
      </c>
      <c r="I45" s="49">
        <v>373.5</v>
      </c>
    </row>
    <row r="46" spans="1:9" ht="27.75" customHeight="1">
      <c r="A46" s="27" t="s">
        <v>17</v>
      </c>
      <c r="B46" s="64" t="s">
        <v>107</v>
      </c>
      <c r="C46" s="65">
        <v>1.4</v>
      </c>
      <c r="D46" s="65"/>
      <c r="E46" s="65"/>
      <c r="F46" s="65"/>
      <c r="G46" s="65"/>
      <c r="H46" s="65"/>
      <c r="I46" s="52"/>
    </row>
    <row r="47" spans="1:9" ht="15" customHeight="1">
      <c r="A47" s="28" t="s">
        <v>18</v>
      </c>
      <c r="B47" s="20" t="s">
        <v>106</v>
      </c>
      <c r="C47" s="55">
        <f>C34+C45+C44+C42+C46</f>
        <v>4720.3</v>
      </c>
      <c r="D47" s="55">
        <f aca="true" t="shared" si="0" ref="D47:I47">D39+D42+D43+D44+D45+D46</f>
        <v>6924</v>
      </c>
      <c r="E47" s="55">
        <f t="shared" si="0"/>
        <v>9971.9</v>
      </c>
      <c r="F47" s="55">
        <f t="shared" si="0"/>
        <v>2361.5</v>
      </c>
      <c r="G47" s="55">
        <f t="shared" si="0"/>
        <v>1976.4</v>
      </c>
      <c r="H47" s="55">
        <f t="shared" si="0"/>
        <v>3137.5</v>
      </c>
      <c r="I47" s="55">
        <f t="shared" si="0"/>
        <v>2496.5</v>
      </c>
    </row>
    <row r="48" spans="1:9" ht="12.75" customHeight="1">
      <c r="A48" s="29" t="s">
        <v>19</v>
      </c>
      <c r="B48" s="72" t="s">
        <v>159</v>
      </c>
      <c r="C48" s="73"/>
      <c r="D48" s="73"/>
      <c r="E48" s="73"/>
      <c r="F48" s="73"/>
      <c r="G48" s="73"/>
      <c r="H48" s="73"/>
      <c r="I48" s="74"/>
    </row>
    <row r="49" spans="1:9" ht="15" customHeight="1">
      <c r="A49" s="30" t="s">
        <v>146</v>
      </c>
      <c r="B49" s="46" t="s">
        <v>108</v>
      </c>
      <c r="C49" s="52">
        <v>3907.4</v>
      </c>
      <c r="D49" s="52">
        <v>6003.4</v>
      </c>
      <c r="E49" s="44">
        <f>SUM(F49:I49)</f>
        <v>8439.7</v>
      </c>
      <c r="F49" s="52">
        <v>2106.1</v>
      </c>
      <c r="G49" s="52">
        <v>1779</v>
      </c>
      <c r="H49" s="52">
        <v>2579.4</v>
      </c>
      <c r="I49" s="52">
        <v>1975.2</v>
      </c>
    </row>
    <row r="50" spans="1:9" ht="13.5" customHeight="1">
      <c r="A50" s="31" t="s">
        <v>20</v>
      </c>
      <c r="B50" s="21" t="s">
        <v>109</v>
      </c>
      <c r="C50" s="19">
        <v>585.5</v>
      </c>
      <c r="D50" s="19">
        <v>748.9</v>
      </c>
      <c r="E50" s="19">
        <f>SUM(E51:E57)</f>
        <v>1430.1</v>
      </c>
      <c r="F50" s="19">
        <f>F51+F53+F54+F55+F56+F57</f>
        <v>203</v>
      </c>
      <c r="G50" s="19">
        <f>G51+G53+G54+G55+G56+G57</f>
        <v>187.2</v>
      </c>
      <c r="H50" s="19">
        <f>H51+H53+H54+H55+H56+H57</f>
        <v>519.4</v>
      </c>
      <c r="I50" s="19">
        <f>I51+I53+I54+I55+I56+I57</f>
        <v>520.5</v>
      </c>
    </row>
    <row r="51" spans="1:9" ht="11.25" customHeight="1">
      <c r="A51" s="95" t="s">
        <v>157</v>
      </c>
      <c r="B51" s="97" t="s">
        <v>21</v>
      </c>
      <c r="C51" s="81"/>
      <c r="D51" s="81"/>
      <c r="E51" s="81"/>
      <c r="F51" s="81"/>
      <c r="G51" s="81"/>
      <c r="H51" s="81"/>
      <c r="I51" s="81"/>
    </row>
    <row r="52" spans="1:9" ht="16.5" customHeight="1">
      <c r="A52" s="96"/>
      <c r="B52" s="98"/>
      <c r="C52" s="82"/>
      <c r="D52" s="82"/>
      <c r="E52" s="82"/>
      <c r="F52" s="82"/>
      <c r="G52" s="82"/>
      <c r="H52" s="82"/>
      <c r="I52" s="82"/>
    </row>
    <row r="53" spans="1:9" ht="13.5" customHeight="1">
      <c r="A53" s="32" t="s">
        <v>22</v>
      </c>
      <c r="B53" s="42" t="s">
        <v>23</v>
      </c>
      <c r="C53" s="44">
        <v>28</v>
      </c>
      <c r="D53" s="44">
        <v>47.2</v>
      </c>
      <c r="E53" s="44">
        <f>SUM(F53:I53)</f>
        <v>68.1</v>
      </c>
      <c r="F53" s="44">
        <v>13</v>
      </c>
      <c r="G53" s="44">
        <v>14</v>
      </c>
      <c r="H53" s="44">
        <v>13</v>
      </c>
      <c r="I53" s="44">
        <v>28.1</v>
      </c>
    </row>
    <row r="54" spans="1:9" ht="13.5" customHeight="1">
      <c r="A54" s="30" t="s">
        <v>24</v>
      </c>
      <c r="B54" s="18" t="s">
        <v>25</v>
      </c>
      <c r="C54" s="49"/>
      <c r="D54" s="49"/>
      <c r="E54" s="44"/>
      <c r="F54" s="49"/>
      <c r="G54" s="49"/>
      <c r="H54" s="49"/>
      <c r="I54" s="49"/>
    </row>
    <row r="55" spans="1:9" ht="13.5" customHeight="1">
      <c r="A55" s="30" t="s">
        <v>26</v>
      </c>
      <c r="B55" s="18" t="s">
        <v>27</v>
      </c>
      <c r="C55" s="49"/>
      <c r="D55" s="49"/>
      <c r="E55" s="49"/>
      <c r="F55" s="49"/>
      <c r="G55" s="49"/>
      <c r="H55" s="49"/>
      <c r="I55" s="49"/>
    </row>
    <row r="56" spans="1:9" ht="13.5" customHeight="1">
      <c r="A56" s="30" t="s">
        <v>28</v>
      </c>
      <c r="B56" s="18" t="s">
        <v>29</v>
      </c>
      <c r="C56" s="49"/>
      <c r="D56" s="49"/>
      <c r="E56" s="49"/>
      <c r="F56" s="49"/>
      <c r="G56" s="49"/>
      <c r="H56" s="49"/>
      <c r="I56" s="49"/>
    </row>
    <row r="57" spans="1:9" ht="13.5" customHeight="1">
      <c r="A57" s="33" t="s">
        <v>147</v>
      </c>
      <c r="B57" s="20" t="s">
        <v>30</v>
      </c>
      <c r="C57" s="49">
        <v>557.5</v>
      </c>
      <c r="D57" s="49">
        <v>701.7</v>
      </c>
      <c r="E57" s="52">
        <f>F57+G57+H57+I57</f>
        <v>1362</v>
      </c>
      <c r="F57" s="49">
        <v>190</v>
      </c>
      <c r="G57" s="49">
        <v>173.2</v>
      </c>
      <c r="H57" s="49">
        <v>506.4</v>
      </c>
      <c r="I57" s="49">
        <v>492.4</v>
      </c>
    </row>
    <row r="58" spans="1:9" ht="13.5" customHeight="1">
      <c r="A58" s="30" t="s">
        <v>135</v>
      </c>
      <c r="B58" s="18" t="s">
        <v>95</v>
      </c>
      <c r="C58" s="49"/>
      <c r="D58" s="49"/>
      <c r="E58" s="44"/>
      <c r="F58" s="49"/>
      <c r="G58" s="49"/>
      <c r="H58" s="49"/>
      <c r="I58" s="49"/>
    </row>
    <row r="59" spans="1:9" ht="13.5" customHeight="1">
      <c r="A59" s="33" t="s">
        <v>148</v>
      </c>
      <c r="B59" s="20" t="s">
        <v>110</v>
      </c>
      <c r="C59" s="48"/>
      <c r="D59" s="48"/>
      <c r="E59" s="48"/>
      <c r="F59" s="48"/>
      <c r="G59" s="48"/>
      <c r="H59" s="48"/>
      <c r="I59" s="48"/>
    </row>
    <row r="60" spans="1:9" ht="13.5" customHeight="1">
      <c r="A60" s="30" t="s">
        <v>22</v>
      </c>
      <c r="B60" s="18" t="s">
        <v>31</v>
      </c>
      <c r="C60" s="51"/>
      <c r="D60" s="51"/>
      <c r="E60" s="51"/>
      <c r="F60" s="51"/>
      <c r="G60" s="51"/>
      <c r="H60" s="51"/>
      <c r="I60" s="51"/>
    </row>
    <row r="61" spans="1:9" ht="13.5" customHeight="1">
      <c r="A61" s="33" t="s">
        <v>149</v>
      </c>
      <c r="B61" s="20" t="s">
        <v>111</v>
      </c>
      <c r="C61" s="48">
        <v>1.1</v>
      </c>
      <c r="D61" s="48"/>
      <c r="E61" s="48"/>
      <c r="F61" s="48"/>
      <c r="G61" s="48"/>
      <c r="H61" s="48"/>
      <c r="I61" s="48"/>
    </row>
    <row r="62" spans="1:9" ht="13.5" customHeight="1">
      <c r="A62" s="30" t="s">
        <v>150</v>
      </c>
      <c r="B62" s="18" t="s">
        <v>112</v>
      </c>
      <c r="C62" s="49">
        <v>407.5</v>
      </c>
      <c r="D62" s="49">
        <v>119.5</v>
      </c>
      <c r="E62" s="44">
        <f>F62+G62+H62+I62</f>
        <v>34.4</v>
      </c>
      <c r="F62" s="49">
        <v>20</v>
      </c>
      <c r="G62" s="49"/>
      <c r="H62" s="51">
        <v>14.4</v>
      </c>
      <c r="I62" s="51"/>
    </row>
    <row r="63" spans="1:9" ht="13.5" customHeight="1">
      <c r="A63" s="62" t="s">
        <v>151</v>
      </c>
      <c r="B63" s="41" t="s">
        <v>113</v>
      </c>
      <c r="C63" s="22"/>
      <c r="D63" s="22"/>
      <c r="E63" s="22"/>
      <c r="F63" s="22"/>
      <c r="G63" s="22"/>
      <c r="H63" s="22"/>
      <c r="I63" s="22"/>
    </row>
    <row r="64" spans="1:9" ht="13.5" customHeight="1">
      <c r="A64" s="30" t="s">
        <v>136</v>
      </c>
      <c r="B64" s="18" t="s">
        <v>114</v>
      </c>
      <c r="C64" s="55"/>
      <c r="D64" s="55"/>
      <c r="E64" s="55"/>
      <c r="F64" s="55"/>
      <c r="G64" s="55"/>
      <c r="H64" s="55"/>
      <c r="I64" s="55"/>
    </row>
    <row r="65" spans="1:9" ht="13.5" customHeight="1">
      <c r="A65" s="30" t="s">
        <v>32</v>
      </c>
      <c r="B65" s="18" t="s">
        <v>115</v>
      </c>
      <c r="C65" s="49">
        <v>23</v>
      </c>
      <c r="D65" s="49">
        <v>32</v>
      </c>
      <c r="E65" s="44">
        <f>F65+G65+H65+I65</f>
        <v>32</v>
      </c>
      <c r="F65" s="49">
        <v>32</v>
      </c>
      <c r="G65" s="51"/>
      <c r="H65" s="51"/>
      <c r="I65" s="51"/>
    </row>
    <row r="66" spans="1:9" s="45" customFormat="1" ht="13.5" customHeight="1">
      <c r="A66" s="59"/>
      <c r="B66" s="60"/>
      <c r="C66" s="40"/>
      <c r="D66" s="40"/>
      <c r="E66" s="40"/>
      <c r="F66" s="40"/>
      <c r="G66" s="61"/>
      <c r="H66" s="61"/>
      <c r="I66" s="61"/>
    </row>
    <row r="67" spans="1:9" ht="24" customHeight="1">
      <c r="A67" s="83"/>
      <c r="B67" s="86" t="s">
        <v>2</v>
      </c>
      <c r="C67" s="86" t="s">
        <v>3</v>
      </c>
      <c r="D67" s="86" t="s">
        <v>4</v>
      </c>
      <c r="E67" s="47" t="s">
        <v>5</v>
      </c>
      <c r="F67" s="89" t="s">
        <v>7</v>
      </c>
      <c r="G67" s="90"/>
      <c r="H67" s="90"/>
      <c r="I67" s="91"/>
    </row>
    <row r="68" spans="1:9" ht="12.75">
      <c r="A68" s="84"/>
      <c r="B68" s="87"/>
      <c r="C68" s="87"/>
      <c r="D68" s="87"/>
      <c r="E68" s="47" t="s">
        <v>6</v>
      </c>
      <c r="F68" s="47" t="s">
        <v>8</v>
      </c>
      <c r="G68" s="47" t="s">
        <v>10</v>
      </c>
      <c r="H68" s="47" t="s">
        <v>11</v>
      </c>
      <c r="I68" s="47" t="s">
        <v>12</v>
      </c>
    </row>
    <row r="69" spans="1:9" ht="12.75" customHeight="1">
      <c r="A69" s="85"/>
      <c r="B69" s="88"/>
      <c r="C69" s="88"/>
      <c r="D69" s="88"/>
      <c r="E69" s="23"/>
      <c r="F69" s="47" t="s">
        <v>9</v>
      </c>
      <c r="G69" s="47" t="s">
        <v>9</v>
      </c>
      <c r="H69" s="47" t="s">
        <v>9</v>
      </c>
      <c r="I69" s="47" t="s">
        <v>9</v>
      </c>
    </row>
    <row r="70" spans="1:9" ht="13.5" customHeight="1">
      <c r="A70" s="30" t="s">
        <v>33</v>
      </c>
      <c r="B70" s="18" t="s">
        <v>116</v>
      </c>
      <c r="C70" s="51"/>
      <c r="D70" s="51"/>
      <c r="E70" s="51"/>
      <c r="F70" s="51"/>
      <c r="G70" s="51"/>
      <c r="H70" s="51"/>
      <c r="I70" s="51"/>
    </row>
    <row r="71" spans="1:9" ht="14.25">
      <c r="A71" s="33" t="s">
        <v>34</v>
      </c>
      <c r="B71" s="20" t="s">
        <v>117</v>
      </c>
      <c r="C71" s="55">
        <f>C49+C50+C64+C65+C62:D62+C61</f>
        <v>4924.5</v>
      </c>
      <c r="D71" s="55">
        <f>D49+D50+D64+D65+D62</f>
        <v>6903.799999999999</v>
      </c>
      <c r="E71" s="55">
        <f>SUM(F71:I71)</f>
        <v>9936.2</v>
      </c>
      <c r="F71" s="55">
        <f>SUM(F49+F50+F59+F61+F62+F63+F64+F65+F70)</f>
        <v>2361.1</v>
      </c>
      <c r="G71" s="55">
        <f>SUM(G49+G50+G59+G61+G62+G63+G64+G65+G70)</f>
        <v>1966.2</v>
      </c>
      <c r="H71" s="55">
        <f>SUM(H49+H50+H59+H61+H62+H63+H64+H65+H70)</f>
        <v>3113.2000000000003</v>
      </c>
      <c r="I71" s="55">
        <f>SUM(I49+I50+I59+I61+I62+I63+I64+I65+I70)</f>
        <v>2495.7</v>
      </c>
    </row>
    <row r="72" spans="1:9" ht="14.25">
      <c r="A72" s="29" t="s">
        <v>35</v>
      </c>
      <c r="B72" s="72"/>
      <c r="C72" s="73"/>
      <c r="D72" s="73"/>
      <c r="E72" s="73"/>
      <c r="F72" s="73"/>
      <c r="G72" s="73"/>
      <c r="H72" s="73"/>
      <c r="I72" s="74"/>
    </row>
    <row r="73" spans="1:9" ht="13.5" customHeight="1">
      <c r="A73" s="30" t="s">
        <v>36</v>
      </c>
      <c r="B73" s="18" t="s">
        <v>118</v>
      </c>
      <c r="C73" s="49">
        <f aca="true" t="shared" si="1" ref="C73:H73">C39-C49</f>
        <v>126.40000000000009</v>
      </c>
      <c r="D73" s="49">
        <f t="shared" si="1"/>
        <v>801.1000000000004</v>
      </c>
      <c r="E73" s="49">
        <f t="shared" si="1"/>
        <v>1082.5999999999985</v>
      </c>
      <c r="F73" s="49">
        <f t="shared" si="1"/>
        <v>227.4000000000001</v>
      </c>
      <c r="G73" s="49">
        <f t="shared" si="1"/>
        <v>187.4000000000001</v>
      </c>
      <c r="H73" s="49">
        <f t="shared" si="1"/>
        <v>520</v>
      </c>
      <c r="I73" s="49">
        <f>I39-I49</f>
        <v>147.79999999999995</v>
      </c>
    </row>
    <row r="74" spans="1:9" ht="13.5" customHeight="1">
      <c r="A74" s="30" t="s">
        <v>37</v>
      </c>
      <c r="B74" s="18" t="s">
        <v>119</v>
      </c>
      <c r="C74" s="49">
        <f aca="true" t="shared" si="2" ref="C74:I74">C73+C42-C50-C59-C61</f>
        <v>-460.19999999999993</v>
      </c>
      <c r="D74" s="49">
        <f t="shared" si="2"/>
        <v>52.20000000000039</v>
      </c>
      <c r="E74" s="49">
        <f t="shared" si="2"/>
        <v>-347.50000000000136</v>
      </c>
      <c r="F74" s="49">
        <f t="shared" si="2"/>
        <v>24.40000000000009</v>
      </c>
      <c r="G74" s="49">
        <f t="shared" si="2"/>
        <v>0.20000000000010232</v>
      </c>
      <c r="H74" s="49">
        <f t="shared" si="2"/>
        <v>0.6000000000000227</v>
      </c>
      <c r="I74" s="49">
        <f t="shared" si="2"/>
        <v>-372.70000000000005</v>
      </c>
    </row>
    <row r="75" spans="1:9" ht="27.75" customHeight="1">
      <c r="A75" s="30" t="s">
        <v>38</v>
      </c>
      <c r="B75" s="18" t="s">
        <v>120</v>
      </c>
      <c r="C75" s="49">
        <f aca="true" t="shared" si="3" ref="C75:I75">C43+C44+C45-C62-C63-C64+C74</f>
        <v>-182.5999999999999</v>
      </c>
      <c r="D75" s="49">
        <f t="shared" si="3"/>
        <v>52.20000000000039</v>
      </c>
      <c r="E75" s="49">
        <f t="shared" si="3"/>
        <v>67.69999999999862</v>
      </c>
      <c r="F75" s="49">
        <f t="shared" si="3"/>
        <v>32.40000000000009</v>
      </c>
      <c r="G75" s="49">
        <f t="shared" si="3"/>
        <v>10.200000000000102</v>
      </c>
      <c r="H75" s="49">
        <f t="shared" si="3"/>
        <v>24.300000000000026</v>
      </c>
      <c r="I75" s="49">
        <f t="shared" si="3"/>
        <v>0.7999999999999545</v>
      </c>
    </row>
    <row r="76" spans="1:9" ht="13.5" customHeight="1">
      <c r="A76" s="30" t="s">
        <v>39</v>
      </c>
      <c r="B76" s="18" t="s">
        <v>121</v>
      </c>
      <c r="C76" s="51"/>
      <c r="D76" s="51"/>
      <c r="E76" s="51"/>
      <c r="F76" s="51"/>
      <c r="G76" s="51"/>
      <c r="H76" s="51"/>
      <c r="I76" s="51"/>
    </row>
    <row r="77" spans="1:9" ht="13.5" customHeight="1">
      <c r="A77" s="33" t="s">
        <v>40</v>
      </c>
      <c r="B77" s="20" t="s">
        <v>122</v>
      </c>
      <c r="C77" s="55">
        <f aca="true" t="shared" si="4" ref="C77:I77">SUM(C75+C46-C65-C70+C76)</f>
        <v>-204.1999999999999</v>
      </c>
      <c r="D77" s="55">
        <f t="shared" si="4"/>
        <v>20.200000000000387</v>
      </c>
      <c r="E77" s="55">
        <f>SUM(E75+E46-E65-E70+E76)</f>
        <v>35.699999999998624</v>
      </c>
      <c r="F77" s="55">
        <f>SUM(F75+F46-F65-F70+F76)</f>
        <v>0.40000000000009095</v>
      </c>
      <c r="G77" s="55">
        <f>SUM(G75+G46-G65-G70+G76)</f>
        <v>10.200000000000102</v>
      </c>
      <c r="H77" s="55">
        <f>SUM(H75+H46-H65-H70+H76)</f>
        <v>24.300000000000026</v>
      </c>
      <c r="I77" s="55">
        <f t="shared" si="4"/>
        <v>0.7999999999999545</v>
      </c>
    </row>
    <row r="78" spans="1:9" ht="13.5" customHeight="1">
      <c r="A78" s="30" t="s">
        <v>41</v>
      </c>
      <c r="B78" s="18" t="s">
        <v>42</v>
      </c>
      <c r="C78" s="49">
        <f>C77</f>
        <v>-204.1999999999999</v>
      </c>
      <c r="D78" s="49">
        <f>D77</f>
        <v>20.200000000000387</v>
      </c>
      <c r="E78" s="49">
        <f>SUM(F78:I78)</f>
        <v>35.70000000000017</v>
      </c>
      <c r="F78" s="49">
        <f>F77</f>
        <v>0.40000000000009095</v>
      </c>
      <c r="G78" s="49">
        <f>G77</f>
        <v>10.200000000000102</v>
      </c>
      <c r="H78" s="49">
        <f>H77</f>
        <v>24.300000000000026</v>
      </c>
      <c r="I78" s="49">
        <f>I77</f>
        <v>0.7999999999999545</v>
      </c>
    </row>
    <row r="79" spans="1:9" ht="13.5" customHeight="1">
      <c r="A79" s="30" t="s">
        <v>43</v>
      </c>
      <c r="B79" s="18" t="s">
        <v>44</v>
      </c>
      <c r="D79" s="51"/>
      <c r="E79" s="51"/>
      <c r="F79" s="51"/>
      <c r="G79" s="51"/>
      <c r="H79" s="51"/>
      <c r="I79" s="51"/>
    </row>
    <row r="80" spans="1:9" ht="11.25" customHeight="1">
      <c r="A80" s="69" t="s">
        <v>45</v>
      </c>
      <c r="B80" s="70"/>
      <c r="C80" s="70"/>
      <c r="D80" s="70"/>
      <c r="E80" s="70"/>
      <c r="F80" s="70"/>
      <c r="G80" s="70"/>
      <c r="H80" s="70"/>
      <c r="I80" s="71"/>
    </row>
    <row r="81" spans="1:9" ht="13.5" customHeight="1">
      <c r="A81" s="34" t="s">
        <v>46</v>
      </c>
      <c r="B81" s="14" t="s">
        <v>123</v>
      </c>
      <c r="C81" s="48"/>
      <c r="D81" s="48"/>
      <c r="E81" s="48"/>
      <c r="F81" s="48"/>
      <c r="G81" s="48"/>
      <c r="H81" s="48"/>
      <c r="I81" s="48"/>
    </row>
    <row r="82" spans="1:9" ht="15.75" customHeight="1">
      <c r="A82" s="35" t="s">
        <v>152</v>
      </c>
      <c r="B82" s="15" t="s">
        <v>47</v>
      </c>
      <c r="C82" s="48"/>
      <c r="D82" s="48"/>
      <c r="E82" s="48"/>
      <c r="F82" s="48"/>
      <c r="G82" s="48"/>
      <c r="H82" s="48"/>
      <c r="I82" s="48"/>
    </row>
    <row r="83" spans="1:9" ht="24.75" customHeight="1">
      <c r="A83" s="36" t="s">
        <v>48</v>
      </c>
      <c r="B83" s="15" t="s">
        <v>49</v>
      </c>
      <c r="C83" s="48"/>
      <c r="D83" s="48"/>
      <c r="E83" s="48"/>
      <c r="F83" s="48"/>
      <c r="G83" s="48"/>
      <c r="H83" s="48"/>
      <c r="I83" s="48"/>
    </row>
    <row r="84" spans="1:9" ht="12.75" customHeight="1">
      <c r="A84" s="37" t="s">
        <v>50</v>
      </c>
      <c r="B84" s="75" t="s">
        <v>124</v>
      </c>
      <c r="C84" s="77"/>
      <c r="D84" s="77"/>
      <c r="E84" s="77"/>
      <c r="F84" s="79" t="s">
        <v>52</v>
      </c>
      <c r="G84" s="79" t="s">
        <v>52</v>
      </c>
      <c r="H84" s="79" t="s">
        <v>52</v>
      </c>
      <c r="I84" s="79" t="s">
        <v>52</v>
      </c>
    </row>
    <row r="85" spans="1:9" ht="12.75" customHeight="1">
      <c r="A85" s="38" t="s">
        <v>51</v>
      </c>
      <c r="B85" s="76"/>
      <c r="C85" s="78"/>
      <c r="D85" s="78"/>
      <c r="E85" s="78"/>
      <c r="F85" s="80"/>
      <c r="G85" s="80"/>
      <c r="H85" s="80"/>
      <c r="I85" s="80"/>
    </row>
    <row r="86" spans="1:9" ht="13.5" customHeight="1">
      <c r="A86" s="38" t="s">
        <v>53</v>
      </c>
      <c r="B86" s="15" t="s">
        <v>54</v>
      </c>
      <c r="C86" s="51"/>
      <c r="D86" s="51"/>
      <c r="E86" s="51"/>
      <c r="F86" s="16" t="s">
        <v>52</v>
      </c>
      <c r="G86" s="16" t="s">
        <v>52</v>
      </c>
      <c r="H86" s="16" t="s">
        <v>52</v>
      </c>
      <c r="I86" s="16" t="s">
        <v>52</v>
      </c>
    </row>
    <row r="87" spans="1:9" ht="25.5">
      <c r="A87" s="34" t="s">
        <v>55</v>
      </c>
      <c r="B87" s="54" t="s">
        <v>125</v>
      </c>
      <c r="C87" s="48"/>
      <c r="D87" s="48"/>
      <c r="E87" s="48"/>
      <c r="F87" s="16" t="s">
        <v>52</v>
      </c>
      <c r="G87" s="16" t="s">
        <v>52</v>
      </c>
      <c r="H87" s="16" t="s">
        <v>52</v>
      </c>
      <c r="I87" s="16" t="s">
        <v>52</v>
      </c>
    </row>
    <row r="88" spans="1:9" ht="12.75" customHeight="1">
      <c r="A88" s="34" t="s">
        <v>56</v>
      </c>
      <c r="B88" s="54" t="s">
        <v>126</v>
      </c>
      <c r="C88" s="48"/>
      <c r="D88" s="48"/>
      <c r="E88" s="48"/>
      <c r="F88" s="16"/>
      <c r="G88" s="16"/>
      <c r="H88" s="16"/>
      <c r="I88" s="16"/>
    </row>
    <row r="89" spans="1:9" ht="14.25" customHeight="1">
      <c r="A89" s="35" t="s">
        <v>57</v>
      </c>
      <c r="B89" s="50" t="s">
        <v>58</v>
      </c>
      <c r="C89" s="51"/>
      <c r="D89" s="51"/>
      <c r="E89" s="51"/>
      <c r="F89" s="17"/>
      <c r="G89" s="17"/>
      <c r="H89" s="17"/>
      <c r="I89" s="17"/>
    </row>
    <row r="90" spans="1:9" ht="12" customHeight="1">
      <c r="A90" s="34" t="s">
        <v>59</v>
      </c>
      <c r="B90" s="54" t="s">
        <v>127</v>
      </c>
      <c r="C90" s="48"/>
      <c r="D90" s="48"/>
      <c r="E90" s="48"/>
      <c r="F90" s="16" t="s">
        <v>52</v>
      </c>
      <c r="G90" s="16" t="s">
        <v>52</v>
      </c>
      <c r="H90" s="16" t="s">
        <v>52</v>
      </c>
      <c r="I90" s="16" t="s">
        <v>52</v>
      </c>
    </row>
    <row r="91" spans="1:9" ht="13.5" customHeight="1">
      <c r="A91" s="34" t="s">
        <v>153</v>
      </c>
      <c r="B91" s="54" t="s">
        <v>128</v>
      </c>
      <c r="C91" s="48"/>
      <c r="D91" s="48"/>
      <c r="E91" s="48"/>
      <c r="F91" s="16"/>
      <c r="G91" s="16"/>
      <c r="H91" s="16"/>
      <c r="I91" s="16"/>
    </row>
    <row r="92" spans="1:9" ht="13.5" customHeight="1">
      <c r="A92" s="34" t="s">
        <v>154</v>
      </c>
      <c r="B92" s="54" t="s">
        <v>129</v>
      </c>
      <c r="C92" s="55">
        <v>92.9</v>
      </c>
      <c r="D92" s="55">
        <v>45</v>
      </c>
      <c r="E92" s="55">
        <f>E93</f>
        <v>35.699999999999996</v>
      </c>
      <c r="F92" s="55">
        <f>F93</f>
        <v>0.4</v>
      </c>
      <c r="G92" s="55">
        <f>G93</f>
        <v>10.2</v>
      </c>
      <c r="H92" s="55">
        <f>H93</f>
        <v>24.3</v>
      </c>
      <c r="I92" s="55">
        <f>I93</f>
        <v>0.8</v>
      </c>
    </row>
    <row r="93" spans="1:9" ht="13.5" customHeight="1">
      <c r="A93" s="35" t="s">
        <v>138</v>
      </c>
      <c r="B93" s="50" t="s">
        <v>137</v>
      </c>
      <c r="C93" s="49">
        <v>92.9</v>
      </c>
      <c r="D93" s="49">
        <v>45</v>
      </c>
      <c r="E93" s="52">
        <f>G93+H93+I93+F93</f>
        <v>35.699999999999996</v>
      </c>
      <c r="F93" s="52">
        <v>0.4</v>
      </c>
      <c r="G93" s="52">
        <v>10.2</v>
      </c>
      <c r="H93" s="52">
        <v>24.3</v>
      </c>
      <c r="I93" s="52">
        <v>0.8</v>
      </c>
    </row>
    <row r="94" spans="1:9" ht="25.5">
      <c r="A94" s="34" t="s">
        <v>60</v>
      </c>
      <c r="B94" s="54" t="s">
        <v>130</v>
      </c>
      <c r="C94" s="48"/>
      <c r="D94" s="48"/>
      <c r="E94" s="48"/>
      <c r="F94" s="16" t="s">
        <v>52</v>
      </c>
      <c r="G94" s="16" t="s">
        <v>52</v>
      </c>
      <c r="H94" s="16" t="s">
        <v>52</v>
      </c>
      <c r="I94" s="16" t="s">
        <v>52</v>
      </c>
    </row>
    <row r="95" spans="1:9" ht="12.75" customHeight="1">
      <c r="A95" s="66" t="s">
        <v>61</v>
      </c>
      <c r="B95" s="67"/>
      <c r="C95" s="67"/>
      <c r="D95" s="67"/>
      <c r="E95" s="67"/>
      <c r="F95" s="67"/>
      <c r="G95" s="67"/>
      <c r="H95" s="67"/>
      <c r="I95" s="68"/>
    </row>
    <row r="96" spans="1:9" ht="28.5" customHeight="1">
      <c r="A96" s="29" t="s">
        <v>62</v>
      </c>
      <c r="B96" s="58" t="s">
        <v>131</v>
      </c>
      <c r="C96" s="57">
        <v>23</v>
      </c>
      <c r="D96" s="53">
        <v>32</v>
      </c>
      <c r="E96" s="53">
        <f>SUM(E97:E103)</f>
        <v>32</v>
      </c>
      <c r="F96" s="53">
        <f>F97</f>
        <v>32</v>
      </c>
      <c r="G96" s="57"/>
      <c r="H96" s="57"/>
      <c r="I96" s="53"/>
    </row>
    <row r="97" spans="1:9" ht="13.5" customHeight="1">
      <c r="A97" s="39" t="s">
        <v>63</v>
      </c>
      <c r="B97" s="50" t="s">
        <v>64</v>
      </c>
      <c r="C97" s="51">
        <v>23</v>
      </c>
      <c r="D97" s="49">
        <v>32</v>
      </c>
      <c r="E97" s="52">
        <f>SUM(F97:I97)</f>
        <v>32</v>
      </c>
      <c r="F97" s="49">
        <v>32</v>
      </c>
      <c r="G97" s="51"/>
      <c r="H97" s="51"/>
      <c r="I97" s="51"/>
    </row>
    <row r="98" spans="1:9" ht="13.5" customHeight="1">
      <c r="A98" s="39" t="s">
        <v>65</v>
      </c>
      <c r="B98" s="50" t="s">
        <v>66</v>
      </c>
      <c r="C98" s="51"/>
      <c r="D98" s="51"/>
      <c r="E98" s="51"/>
      <c r="F98" s="51"/>
      <c r="G98" s="51"/>
      <c r="H98" s="51"/>
      <c r="I98" s="51"/>
    </row>
    <row r="99" spans="1:9" ht="25.5">
      <c r="A99" s="39" t="s">
        <v>67</v>
      </c>
      <c r="B99" s="50" t="s">
        <v>68</v>
      </c>
      <c r="C99" s="51"/>
      <c r="D99" s="49"/>
      <c r="E99" s="49"/>
      <c r="F99" s="49"/>
      <c r="G99" s="49"/>
      <c r="H99" s="49"/>
      <c r="I99" s="49"/>
    </row>
    <row r="100" spans="1:9" ht="25.5">
      <c r="A100" s="39" t="s">
        <v>69</v>
      </c>
      <c r="B100" s="50" t="s">
        <v>70</v>
      </c>
      <c r="C100" s="51"/>
      <c r="D100" s="51"/>
      <c r="E100" s="51"/>
      <c r="F100" s="51"/>
      <c r="G100" s="51"/>
      <c r="H100" s="51"/>
      <c r="I100" s="51"/>
    </row>
    <row r="101" spans="1:9" ht="15">
      <c r="A101" s="39" t="s">
        <v>71</v>
      </c>
      <c r="B101" s="50" t="s">
        <v>72</v>
      </c>
      <c r="C101" s="51"/>
      <c r="D101" s="51"/>
      <c r="E101" s="51"/>
      <c r="F101" s="51"/>
      <c r="G101" s="51"/>
      <c r="H101" s="51"/>
      <c r="I101" s="51"/>
    </row>
    <row r="102" spans="1:9" ht="15">
      <c r="A102" s="39" t="s">
        <v>73</v>
      </c>
      <c r="B102" s="50" t="s">
        <v>74</v>
      </c>
      <c r="C102" s="51"/>
      <c r="D102" s="51"/>
      <c r="E102" s="51"/>
      <c r="F102" s="51"/>
      <c r="G102" s="51"/>
      <c r="H102" s="51"/>
      <c r="I102" s="51"/>
    </row>
    <row r="103" spans="1:9" ht="15">
      <c r="A103" s="39" t="s">
        <v>155</v>
      </c>
      <c r="B103" s="50" t="s">
        <v>75</v>
      </c>
      <c r="C103" s="51"/>
      <c r="D103" s="51"/>
      <c r="E103" s="51"/>
      <c r="F103" s="51"/>
      <c r="G103" s="51"/>
      <c r="H103" s="51"/>
      <c r="I103" s="51"/>
    </row>
    <row r="104" spans="1:9" ht="25.5">
      <c r="A104" s="39" t="s">
        <v>76</v>
      </c>
      <c r="B104" s="50" t="s">
        <v>77</v>
      </c>
      <c r="C104" s="51"/>
      <c r="D104" s="51"/>
      <c r="E104" s="51"/>
      <c r="F104" s="51"/>
      <c r="G104" s="51"/>
      <c r="H104" s="51"/>
      <c r="I104" s="51"/>
    </row>
    <row r="105" spans="1:9" ht="25.5">
      <c r="A105" s="39" t="s">
        <v>78</v>
      </c>
      <c r="B105" s="50" t="s">
        <v>79</v>
      </c>
      <c r="C105" s="51"/>
      <c r="D105" s="51"/>
      <c r="E105" s="51"/>
      <c r="F105" s="51"/>
      <c r="G105" s="51"/>
      <c r="H105" s="51"/>
      <c r="I105" s="51"/>
    </row>
    <row r="106" spans="1:9" ht="14.25">
      <c r="A106" s="29" t="s">
        <v>80</v>
      </c>
      <c r="B106" s="54" t="s">
        <v>132</v>
      </c>
      <c r="C106" s="48"/>
      <c r="D106" s="48"/>
      <c r="E106" s="48"/>
      <c r="F106" s="48"/>
      <c r="G106" s="48"/>
      <c r="H106" s="48"/>
      <c r="I106" s="48"/>
    </row>
    <row r="107" spans="1:9" ht="25.5">
      <c r="A107" s="39" t="s">
        <v>81</v>
      </c>
      <c r="B107" s="50" t="s">
        <v>82</v>
      </c>
      <c r="C107" s="51"/>
      <c r="D107" s="51"/>
      <c r="E107" s="51"/>
      <c r="F107" s="51"/>
      <c r="G107" s="51"/>
      <c r="H107" s="51"/>
      <c r="I107" s="51"/>
    </row>
    <row r="108" spans="1:9" ht="15">
      <c r="A108" s="39" t="s">
        <v>83</v>
      </c>
      <c r="B108" s="50" t="s">
        <v>84</v>
      </c>
      <c r="C108" s="51"/>
      <c r="D108" s="51"/>
      <c r="E108" s="51"/>
      <c r="F108" s="51"/>
      <c r="G108" s="51"/>
      <c r="H108" s="51"/>
      <c r="I108" s="51"/>
    </row>
    <row r="109" spans="1:9" ht="15">
      <c r="A109" s="39" t="s">
        <v>85</v>
      </c>
      <c r="B109" s="50" t="s">
        <v>86</v>
      </c>
      <c r="C109" s="51"/>
      <c r="D109" s="51"/>
      <c r="E109" s="51"/>
      <c r="F109" s="51"/>
      <c r="G109" s="51"/>
      <c r="H109" s="51"/>
      <c r="I109" s="51"/>
    </row>
    <row r="110" spans="1:9" ht="14.25">
      <c r="A110" s="29" t="s">
        <v>87</v>
      </c>
      <c r="B110" s="54" t="s">
        <v>133</v>
      </c>
      <c r="C110" s="55">
        <v>537.9</v>
      </c>
      <c r="D110" s="55">
        <v>439.4</v>
      </c>
      <c r="E110" s="55">
        <f>SUM(E111:E112)</f>
        <v>637.2</v>
      </c>
      <c r="F110" s="48">
        <f>SUM(F111:F112)</f>
        <v>125.4</v>
      </c>
      <c r="G110" s="55">
        <f>SUM(G111:G112)</f>
        <v>129.8</v>
      </c>
      <c r="H110" s="55">
        <f>SUM(H111:H112)</f>
        <v>159</v>
      </c>
      <c r="I110" s="55">
        <f>SUM(I111:I112)</f>
        <v>223</v>
      </c>
    </row>
    <row r="111" spans="1:9" ht="15">
      <c r="A111" s="39" t="s">
        <v>160</v>
      </c>
      <c r="B111" s="50" t="s">
        <v>88</v>
      </c>
      <c r="C111" s="49">
        <v>537.9</v>
      </c>
      <c r="D111" s="49">
        <v>439.4</v>
      </c>
      <c r="E111" s="49">
        <f>SUM(F111:I111)</f>
        <v>637.2</v>
      </c>
      <c r="F111" s="51">
        <v>125.4</v>
      </c>
      <c r="G111" s="51">
        <v>129.8</v>
      </c>
      <c r="H111" s="49">
        <v>159</v>
      </c>
      <c r="I111" s="49">
        <v>223</v>
      </c>
    </row>
    <row r="112" spans="1:9" ht="15">
      <c r="A112" s="39" t="s">
        <v>89</v>
      </c>
      <c r="B112" s="50" t="s">
        <v>90</v>
      </c>
      <c r="C112" s="51"/>
      <c r="D112" s="51"/>
      <c r="E112" s="49"/>
      <c r="F112" s="49"/>
      <c r="G112" s="49"/>
      <c r="H112" s="49"/>
      <c r="I112" s="49"/>
    </row>
    <row r="113" spans="1:9" ht="14.25">
      <c r="A113" s="29" t="s">
        <v>91</v>
      </c>
      <c r="B113" s="54" t="s">
        <v>134</v>
      </c>
      <c r="C113" s="55">
        <v>203.9</v>
      </c>
      <c r="D113" s="55">
        <v>358.7</v>
      </c>
      <c r="E113" s="55">
        <f>SUM(E114:E115)</f>
        <v>521.3</v>
      </c>
      <c r="F113" s="55">
        <f>SUM(F114:F115)</f>
        <v>111.2</v>
      </c>
      <c r="G113" s="55">
        <f>SUM(G114:G115)</f>
        <v>115.1</v>
      </c>
      <c r="H113" s="55">
        <f>SUM(H114:H115)</f>
        <v>145</v>
      </c>
      <c r="I113" s="55">
        <f>SUM(I114:I115)</f>
        <v>150</v>
      </c>
    </row>
    <row r="114" spans="1:9" ht="15">
      <c r="A114" s="39" t="s">
        <v>92</v>
      </c>
      <c r="B114" s="50" t="s">
        <v>93</v>
      </c>
      <c r="C114" s="49">
        <v>203.9</v>
      </c>
      <c r="D114" s="49">
        <v>358.7</v>
      </c>
      <c r="E114" s="49">
        <f>F114+G114+H114+I114</f>
        <v>521.3</v>
      </c>
      <c r="F114" s="49">
        <v>111.2</v>
      </c>
      <c r="G114" s="49">
        <v>115.1</v>
      </c>
      <c r="H114" s="49">
        <v>145</v>
      </c>
      <c r="I114" s="49">
        <v>150</v>
      </c>
    </row>
    <row r="115" spans="1:9" ht="15">
      <c r="A115" s="39" t="s">
        <v>156</v>
      </c>
      <c r="B115" s="50" t="s">
        <v>94</v>
      </c>
      <c r="C115" s="49"/>
      <c r="D115" s="49"/>
      <c r="E115" s="49"/>
      <c r="F115" s="49"/>
      <c r="G115" s="49"/>
      <c r="H115" s="49"/>
      <c r="I115" s="49"/>
    </row>
    <row r="116" ht="12.75">
      <c r="A116" s="6"/>
    </row>
    <row r="117" spans="1:7" ht="15.75">
      <c r="A117" s="12" t="s">
        <v>161</v>
      </c>
      <c r="B117" s="11"/>
      <c r="C117" s="10"/>
      <c r="D117" s="10"/>
      <c r="E117" s="10"/>
      <c r="F117" s="11"/>
      <c r="G117" s="11"/>
    </row>
    <row r="118" spans="1:6" ht="15.75">
      <c r="A118" s="13" t="s">
        <v>139</v>
      </c>
      <c r="B118" s="11"/>
      <c r="C118" s="10"/>
      <c r="D118" s="10"/>
      <c r="E118" s="10"/>
      <c r="F118" s="11"/>
    </row>
    <row r="119" spans="1:6" ht="15.75">
      <c r="A119" s="13"/>
      <c r="B119" s="11"/>
      <c r="C119" s="10"/>
      <c r="D119" s="10"/>
      <c r="E119" s="10"/>
      <c r="F119" s="11"/>
    </row>
    <row r="120" spans="1:6" ht="15.75">
      <c r="A120" s="13"/>
      <c r="B120" s="11"/>
      <c r="C120" s="10"/>
      <c r="D120" s="10"/>
      <c r="E120" s="10"/>
      <c r="F120" s="11"/>
    </row>
    <row r="121" spans="1:6" ht="15.75">
      <c r="A121" s="13"/>
      <c r="B121" s="11"/>
      <c r="C121" s="10"/>
      <c r="D121" s="10"/>
      <c r="E121" s="10"/>
      <c r="F121" s="11"/>
    </row>
    <row r="122" spans="1:6" ht="15.75">
      <c r="A122" s="13"/>
      <c r="B122" s="11"/>
      <c r="C122" s="10"/>
      <c r="D122" s="10"/>
      <c r="E122" s="10"/>
      <c r="F122" s="11"/>
    </row>
    <row r="123" ht="12.75">
      <c r="A123" s="7"/>
    </row>
  </sheetData>
  <sheetProtection/>
  <mergeCells count="36">
    <mergeCell ref="B16:C16"/>
    <mergeCell ref="A27:I27"/>
    <mergeCell ref="A28:I28"/>
    <mergeCell ref="A29:I29"/>
    <mergeCell ref="A30:A32"/>
    <mergeCell ref="B30:B32"/>
    <mergeCell ref="C30:C32"/>
    <mergeCell ref="D30:D32"/>
    <mergeCell ref="F30:I30"/>
    <mergeCell ref="B33:I33"/>
    <mergeCell ref="B48:I48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67:A69"/>
    <mergeCell ref="B67:B69"/>
    <mergeCell ref="C67:C69"/>
    <mergeCell ref="D67:D69"/>
    <mergeCell ref="F67:I67"/>
    <mergeCell ref="B72:I72"/>
    <mergeCell ref="A80:I80"/>
    <mergeCell ref="B84:B85"/>
    <mergeCell ref="C84:C85"/>
    <mergeCell ref="D84:D85"/>
    <mergeCell ref="E84:E85"/>
    <mergeCell ref="F84:F85"/>
    <mergeCell ref="G84:G85"/>
    <mergeCell ref="H84:H85"/>
    <mergeCell ref="I84:I85"/>
    <mergeCell ref="A95:I95"/>
  </mergeCells>
  <printOptions/>
  <pageMargins left="0.35433070866141736" right="0.11811023622047245" top="0.15748031496062992" bottom="0" header="0.31496062992125984" footer="0.31496062992125984"/>
  <pageSetup horizontalDpi="600" verticalDpi="600" orientation="portrait" paperSize="9" scale="85" r:id="rId3"/>
  <legacyDrawing r:id="rId2"/>
  <oleObjects>
    <oleObject progId="Word.Document.8" shapeId="10525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Natasha</cp:lastModifiedBy>
  <cp:lastPrinted>2017-11-28T09:02:26Z</cp:lastPrinted>
  <dcterms:created xsi:type="dcterms:W3CDTF">1996-10-08T23:32:33Z</dcterms:created>
  <dcterms:modified xsi:type="dcterms:W3CDTF">2017-12-04T07:50:55Z</dcterms:modified>
  <cp:category/>
  <cp:version/>
  <cp:contentType/>
  <cp:contentStatus/>
</cp:coreProperties>
</file>