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385" windowHeight="6030" activeTab="0"/>
  </bookViews>
  <sheets>
    <sheet name="Z2M_2E_401" sheetId="1" r:id="rId1"/>
  </sheets>
  <definedNames>
    <definedName name="Data">'Z2M_2E_401'!$A$10:$Q$103</definedName>
    <definedName name="Date">'Z2M_2E_401'!#REF!</definedName>
    <definedName name="Date1">'Z2M_2E_401'!#REF!</definedName>
    <definedName name="EXCEL_VER">11</definedName>
    <definedName name="PRINT_DATE">"03.04.2017 14:17:20"</definedName>
    <definedName name="PRINTER">"Eксель_Імпорт (XlRpt)  ДержКазначейство ЦА, Копичко Олександр"</definedName>
    <definedName name="REP_CREATOR">"0460-OliinykS"</definedName>
    <definedName name="_xlnm.Print_Titles" localSheetId="0">'Z2M_2E_401'!$30:$31</definedName>
  </definedNames>
  <calcPr fullCalcOnLoad="1"/>
</workbook>
</file>

<file path=xl/sharedStrings.xml><?xml version="1.0" encoding="utf-8"?>
<sst xmlns="http://schemas.openxmlformats.org/spreadsheetml/2006/main" count="446" uniqueCount="251">
  <si>
    <t>Загальний фонд</t>
  </si>
  <si>
    <t>2.К. Видатки за коштами на рахунках в органах Державної казначейської служби України</t>
  </si>
  <si>
    <t/>
  </si>
  <si>
    <t>0100</t>
  </si>
  <si>
    <t>Державне управлiння</t>
  </si>
  <si>
    <t>2000</t>
  </si>
  <si>
    <t>3000</t>
  </si>
  <si>
    <t>3132</t>
  </si>
  <si>
    <t>0111</t>
  </si>
  <si>
    <t>0170</t>
  </si>
  <si>
    <t>0180</t>
  </si>
  <si>
    <t>Керівництво і управління у відповідній сфері у містах, селищах, селах</t>
  </si>
  <si>
    <t>1000</t>
  </si>
  <si>
    <t>Освiта</t>
  </si>
  <si>
    <t>0910</t>
  </si>
  <si>
    <t>1010</t>
  </si>
  <si>
    <t>Дошкільна освiта</t>
  </si>
  <si>
    <t>0921</t>
  </si>
  <si>
    <t>1020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</si>
  <si>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</si>
  <si>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</si>
  <si>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0960</t>
  </si>
  <si>
    <t>1090</t>
  </si>
  <si>
    <t>Надання позашкільної освіти позашкільними закладами освіти, заходи із позашкільної роботи з дітьми</t>
  </si>
  <si>
    <t>0990</t>
  </si>
  <si>
    <t>1170</t>
  </si>
  <si>
    <t>Методичне забезпечення діяльності навчальних закладів та інші заходи в галузі освіти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</si>
  <si>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</si>
  <si>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</si>
  <si>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</si>
  <si>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</si>
  <si>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</si>
  <si>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</si>
  <si>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Інші освітні програми</t>
  </si>
  <si>
    <t>1230</t>
  </si>
  <si>
    <t>Надання допомоги дітям-сиротам та дітям, позбавленим батьківського піклування, яким виповнюється 18 років</t>
  </si>
  <si>
    <t>Охорона здоров'я</t>
  </si>
  <si>
    <t>0731</t>
  </si>
  <si>
    <t>2010</t>
  </si>
  <si>
    <t>Багатопрофільна стаціонарна медична допомога населенню</t>
  </si>
  <si>
    <t>0733</t>
  </si>
  <si>
    <t>2050</t>
  </si>
  <si>
    <t>Лікарсько-акушерська допомога  вагітним, породіллям та новонародженим</t>
  </si>
  <si>
    <t>0722</t>
  </si>
  <si>
    <t>2140</t>
  </si>
  <si>
    <t>Надання стоматологічної допомоги населенню</t>
  </si>
  <si>
    <t>0726</t>
  </si>
  <si>
    <t>2180</t>
  </si>
  <si>
    <t>Первинна медична допомога населенню</t>
  </si>
  <si>
    <t>Соцiальний захист та соцiальне забезпечення</t>
  </si>
  <si>
    <t>3240</t>
  </si>
  <si>
    <t>1030</t>
  </si>
  <si>
    <t>3011</t>
  </si>
  <si>
    <t>3012</t>
  </si>
  <si>
    <t>1070</t>
  </si>
  <si>
    <t>3013</t>
  </si>
  <si>
    <t>3015</t>
  </si>
  <si>
    <t>3016</t>
  </si>
  <si>
    <t>3021</t>
  </si>
  <si>
    <t>3023</t>
  </si>
  <si>
    <t>3026</t>
  </si>
  <si>
    <t>3031</t>
  </si>
  <si>
    <t>3033</t>
  </si>
  <si>
    <t>3034</t>
  </si>
  <si>
    <t>3035</t>
  </si>
  <si>
    <t>Компенсаційні виплати на пільговий проїзд автомобільним транспортом окремим категоріям громадян</t>
  </si>
  <si>
    <t>3037</t>
  </si>
  <si>
    <t>Компенсаційні виплати за пільговий проїзд окремих категорій громадян на залізничному транспорті</t>
  </si>
  <si>
    <t>1040</t>
  </si>
  <si>
    <t>3041</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</si>
  <si>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</si>
  <si>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</si>
  <si>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</si>
  <si>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</si>
  <si>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</si>
  <si>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</si>
  <si>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</si>
  <si>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</si>
  <si>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</si>
  <si>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</si>
  <si>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</si>
  <si>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</si>
  <si>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</si>
  <si>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</si>
  <si>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</si>
  <si>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</si>
  <si>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3080</t>
  </si>
  <si>
    <t>Надання допомоги по догляду за інвалідами I чи II групи внаслідок психічного розладу</t>
  </si>
  <si>
    <t>3104</t>
  </si>
  <si>
    <t>3131</t>
  </si>
  <si>
    <t>3141</t>
  </si>
  <si>
    <t>3160</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</si>
  <si>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</si>
  <si>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</si>
  <si>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3201</t>
  </si>
  <si>
    <t>Інші видатки на соціальний захист ветеранів війни та праці</t>
  </si>
  <si>
    <t>1050</t>
  </si>
  <si>
    <t>Організація та проведення громадських робіт</t>
  </si>
  <si>
    <t>Інші видатки на соціальний захист населення</t>
  </si>
  <si>
    <t>4000</t>
  </si>
  <si>
    <t>Культура i мистецтво</t>
  </si>
  <si>
    <t>0821</t>
  </si>
  <si>
    <t>4020</t>
  </si>
  <si>
    <t>Театри</t>
  </si>
  <si>
    <t>0822</t>
  </si>
  <si>
    <t>4030</t>
  </si>
  <si>
    <t>0824</t>
  </si>
  <si>
    <t>4060</t>
  </si>
  <si>
    <t>4070</t>
  </si>
  <si>
    <t>0828</t>
  </si>
  <si>
    <t>4090</t>
  </si>
  <si>
    <t>4100</t>
  </si>
  <si>
    <t>5000</t>
  </si>
  <si>
    <t>Фiзична культура i спорт</t>
  </si>
  <si>
    <t>0810</t>
  </si>
  <si>
    <t>5011</t>
  </si>
  <si>
    <t>Проведення навчально-тренувальних зборів і змагань з олімпійських видів спорту</t>
  </si>
  <si>
    <t>5012</t>
  </si>
  <si>
    <t>Проведення навчально-тренувальних зборів і змагань з неолімпійських видів спорту</t>
  </si>
  <si>
    <t>5022</t>
  </si>
  <si>
    <t>Проведення навчально-тренувальних зборів і змагань та заходів з інвалідного спорту</t>
  </si>
  <si>
    <t>5031</t>
  </si>
  <si>
    <t>Утримання комунальних спортивних споруд</t>
  </si>
  <si>
    <t>Підтримка спорту вищих досягнень та організацій, які здійснюють фізкультурно-спортивну діяльність в регіоні</t>
  </si>
  <si>
    <t>6000</t>
  </si>
  <si>
    <t>0610</t>
  </si>
  <si>
    <t>6022</t>
  </si>
  <si>
    <t>Благоустрій міст, сіл, селищ</t>
  </si>
  <si>
    <t>6300</t>
  </si>
  <si>
    <t>Будiвництво</t>
  </si>
  <si>
    <t>0490</t>
  </si>
  <si>
    <t>6310</t>
  </si>
  <si>
    <t>Реалізація заходів щодо інвестиційного розвитку території</t>
  </si>
  <si>
    <t>0443</t>
  </si>
  <si>
    <t>6430</t>
  </si>
  <si>
    <t>Розробка схем та проектних рішень масового застосування</t>
  </si>
  <si>
    <t>6600</t>
  </si>
  <si>
    <t>Транспорт, дорожнє господарство, зв'язок, телекомунікації та інформатика</t>
  </si>
  <si>
    <t>0456</t>
  </si>
  <si>
    <t>6650</t>
  </si>
  <si>
    <t>Утримання та розвиток інфраструктури доріг</t>
  </si>
  <si>
    <t>7200</t>
  </si>
  <si>
    <t>0830</t>
  </si>
  <si>
    <t>Сприяння діяльності телебачення і радіомовлення</t>
  </si>
  <si>
    <t>7212</t>
  </si>
  <si>
    <t>Підтримка періодичних видань (газет та журналів)</t>
  </si>
  <si>
    <t>7300</t>
  </si>
  <si>
    <t>Сільське і лісове господарство, рибне господарство та мисливство</t>
  </si>
  <si>
    <t>0421</t>
  </si>
  <si>
    <t>7310</t>
  </si>
  <si>
    <t>Проведення заходів із землеустрою</t>
  </si>
  <si>
    <t>7400</t>
  </si>
  <si>
    <t>Інші послуги, пов'язані з економічною діяльністю</t>
  </si>
  <si>
    <t>7470</t>
  </si>
  <si>
    <t>Внески до статутного капіталу суб’єктів господарювання</t>
  </si>
  <si>
    <t>0320</t>
  </si>
  <si>
    <t>7810</t>
  </si>
  <si>
    <t>Видатки на запобігання та ліквідацію надзвичайних ситуацій та наслідків стихійного лиха</t>
  </si>
  <si>
    <t>7840</t>
  </si>
  <si>
    <t>Організація рятування на водах</t>
  </si>
  <si>
    <t>0133</t>
  </si>
  <si>
    <t>Іншi видатки</t>
  </si>
  <si>
    <t>9010</t>
  </si>
  <si>
    <t>Обслуговування боргу</t>
  </si>
  <si>
    <t>0511</t>
  </si>
  <si>
    <t>9110</t>
  </si>
  <si>
    <t>Охорона та раціональне використання природних ресурсів</t>
  </si>
  <si>
    <t xml:space="preserve">Забезпечення соціальними послугами </t>
  </si>
  <si>
    <t>Уточнений план на рік</t>
  </si>
  <si>
    <t>від</t>
  </si>
  <si>
    <t>№</t>
  </si>
  <si>
    <t>1220</t>
  </si>
  <si>
    <t xml:space="preserve">                                     Видатки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</si>
  <si>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</si>
  <si>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</si>
  <si>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Центри соціальних служб для сім′ї, дітей та молоді</t>
  </si>
  <si>
    <t>Програми і заходи центрів соціальних служб для сім′ї, дітей та молоді</t>
  </si>
  <si>
    <t>Здійснення заходів та реалізація проектів на виконання Державної цільової соціальної програми "Молодь України"</t>
  </si>
  <si>
    <t>Надання пільг багатодітним сім'ям на житлово - комунальні послуги</t>
  </si>
  <si>
    <t>Надання субсидій населенню для відшкодування витрат на оплату житлово - комунальних послуг</t>
  </si>
  <si>
    <t>Надання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</si>
  <si>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</si>
  <si>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Надання пільг багатодітним сім'ям на придбання твердого палива та скрапленого газу</t>
  </si>
  <si>
    <t xml:space="preserve">Надання інших пільг ветеранам війни, особам, на яких поширюється дія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</si>
  <si>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</si>
  <si>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оплати послуг зв"язку</t>
  </si>
  <si>
    <t>Надання допомоги у зв"язку з вагітністю і пологами</t>
  </si>
  <si>
    <t>3400</t>
  </si>
  <si>
    <t>Філармонії, музичні колективи і ансамблі та інші  мистецькі заклади та заходи</t>
  </si>
  <si>
    <t>Бібліотеки</t>
  </si>
  <si>
    <t>Музеї і виставки</t>
  </si>
  <si>
    <t>Палаци і будинки культури, клуби та інші заклади клубного типу</t>
  </si>
  <si>
    <t>Школи естетичного виховання дітей</t>
  </si>
  <si>
    <t>Житлово- комунальне господарство</t>
  </si>
  <si>
    <t xml:space="preserve">Капітальний ремонт житлового фонду </t>
  </si>
  <si>
    <t xml:space="preserve">Усього </t>
  </si>
  <si>
    <t>грн.</t>
  </si>
  <si>
    <t>Надання пільг ветеранам війни, особам,  на яких поширюється чинність Закону Украіни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 - комунальні послуги</t>
  </si>
  <si>
    <t>6060</t>
  </si>
  <si>
    <t>8600</t>
  </si>
  <si>
    <t>Спеціальний фонд</t>
  </si>
  <si>
    <t>Разом</t>
  </si>
  <si>
    <t>3134</t>
  </si>
  <si>
    <t>Заходи державної політики з питань сім'ї</t>
  </si>
  <si>
    <t>7820</t>
  </si>
  <si>
    <t>Заходи у сфері захисту населення і територій від надзвичайних ситуацій техногенного та прородного характеру</t>
  </si>
  <si>
    <t>9000</t>
  </si>
  <si>
    <t>Нерозподілені видатки</t>
  </si>
  <si>
    <t>8800</t>
  </si>
  <si>
    <t>Інші субвенції</t>
  </si>
  <si>
    <t>6021</t>
  </si>
  <si>
    <t>Капітальний ремонт житлового фонду  об'єднань співвласників багатоквартирних будинків</t>
  </si>
  <si>
    <t>9180</t>
  </si>
  <si>
    <t>КПКВКМБ</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</si>
  <si>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t>
  </si>
  <si>
    <t>3202</t>
  </si>
  <si>
    <t>Надання фінансової підтримки громадським організаціям інвалідів і ветеранів, діяльність яких має соціальну спрямованість</t>
  </si>
  <si>
    <t>5041</t>
  </si>
  <si>
    <t>5062</t>
  </si>
  <si>
    <t>6010</t>
  </si>
  <si>
    <t>Забезпечення надійного та безперебійного функціонування житлово-експлуатаційного господарства</t>
  </si>
  <si>
    <t>6150</t>
  </si>
  <si>
    <t>7211</t>
  </si>
  <si>
    <t>7450</t>
  </si>
  <si>
    <t>Сприяння розвитку малого та середнього підприємництва</t>
  </si>
  <si>
    <t>3112</t>
  </si>
  <si>
    <t>Заходи державної політики з питань дітей та їх соціального захисту</t>
  </si>
  <si>
    <t>Утримання та  навчально-тренувальна робота комунальних дитячо-юнацьких спортивних шкіл</t>
  </si>
  <si>
    <t>6324</t>
  </si>
  <si>
    <t>Будівництво та придбання житла для окреми категорій населення</t>
  </si>
  <si>
    <t>9120</t>
  </si>
  <si>
    <t>Утилізація відхлдів</t>
  </si>
  <si>
    <t>Цільві фонди, утворені Верховною Радою Автономної Республіки Крим, органами місцевого самоврядування і місцевими органами виконавчої влади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</si>
  <si>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</si>
  <si>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</si>
  <si>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7420</t>
  </si>
  <si>
    <t>Програма стабілізації та соціально-економічного розвитку територій</t>
  </si>
  <si>
    <t>8370</t>
  </si>
  <si>
    <t>Субвенція з місцевого бюджету державному бюджету на виконання програм соціально-економічного та культурного розвитку регіонів</t>
  </si>
  <si>
    <t>Підтримка засобів масової інформації</t>
  </si>
  <si>
    <t xml:space="preserve">Звіт про виконання  міського бюджету м.Павлоград за  2017 рік
</t>
  </si>
  <si>
    <t>Виконано за рік</t>
  </si>
  <si>
    <t>3025</t>
  </si>
  <si>
    <t>6160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</si>
  <si>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</si>
  <si>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Додаток 2</t>
  </si>
  <si>
    <t>продовження додатку</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</si>
  <si>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t>
  </si>
  <si>
    <t>до рішення виконавчого комітету</t>
  </si>
  <si>
    <t>Начальник фінансового управління</t>
  </si>
  <si>
    <t>Р.В. Роїк</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</si>
</sst>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Red]#,##0"/>
    <numFmt numFmtId="189" formatCode="0.0"/>
    <numFmt numFmtId="190" formatCode="000000"/>
    <numFmt numFmtId="191" formatCode="&quot;Да&quot;;&quot;Да&quot;;&quot;Нет&quot;"/>
    <numFmt numFmtId="192" formatCode="&quot;Истина&quot;;&quot;Истина&quot;;&quot;Ложь&quot;"/>
    <numFmt numFmtId="193" formatCode="&quot;Вкл&quot;;&quot;Вкл&quot;;&quot;Выкл&quot;"/>
    <numFmt numFmtId="194" formatCode="[$€-2]\ ###,000_);[Red]\([$€-2]\ ###,000\)"/>
    <numFmt numFmtId="195" formatCode="0.000"/>
  </numFmts>
  <fonts count="37">
    <font>
      <sz val="10"/>
      <name val="Arial Cyr"/>
      <family val="0"/>
    </font>
    <font>
      <sz val="12"/>
      <name val="Times New Roman Cyr"/>
      <family val="1"/>
    </font>
    <font>
      <u val="single"/>
      <sz val="10"/>
      <color indexed="12"/>
      <name val="Arial Cyr"/>
      <family val="0"/>
    </font>
    <font>
      <u val="single"/>
      <sz val="10"/>
      <color indexed="36"/>
      <name val="Arial Cyr"/>
      <family val="0"/>
    </font>
    <font>
      <sz val="10"/>
      <name val="Times New Roman"/>
      <family val="1"/>
    </font>
    <font>
      <b/>
      <sz val="10"/>
      <name val="Times New Roman"/>
      <family val="1"/>
    </font>
    <font>
      <b/>
      <sz val="10"/>
      <name val="Arial"/>
      <family val="2"/>
    </font>
    <font>
      <b/>
      <sz val="14"/>
      <name val="Times New Roman"/>
      <family val="1"/>
    </font>
    <font>
      <sz val="8"/>
      <name val="Arial"/>
      <family val="2"/>
    </font>
    <font>
      <b/>
      <sz val="10"/>
      <name val="Arial Cyr"/>
      <family val="0"/>
    </font>
    <font>
      <b/>
      <sz val="8"/>
      <name val="Arial"/>
      <family val="2"/>
    </font>
    <font>
      <sz val="14"/>
      <name val="Times New Roman"/>
      <family val="1"/>
    </font>
    <font>
      <sz val="12"/>
      <name val="Arial Cyr"/>
      <family val="0"/>
    </font>
    <font>
      <sz val="12"/>
      <name val="Times New Roman"/>
      <family val="1"/>
    </font>
    <font>
      <sz val="12"/>
      <name val="Arial"/>
      <family val="2"/>
    </font>
    <font>
      <b/>
      <sz val="16"/>
      <name val="Times New Roman"/>
      <family val="1"/>
    </font>
    <font>
      <b/>
      <sz val="20"/>
      <name val="Times New Roman"/>
      <family val="1"/>
    </font>
    <font>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7"/>
      <name val="Times New Roman"/>
      <family val="1"/>
    </font>
    <font>
      <sz val="13"/>
      <name val="Times New Roman"/>
      <family val="1"/>
    </font>
    <font>
      <sz val="22"/>
      <name val="Times New Roman"/>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4"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11"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20" fillId="7" borderId="1" applyNumberFormat="0" applyAlignment="0" applyProtection="0"/>
    <xf numFmtId="0" fontId="21" fillId="15" borderId="2" applyNumberFormat="0" applyAlignment="0" applyProtection="0"/>
    <xf numFmtId="0" fontId="22" fillId="15"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6" borderId="7" applyNumberFormat="0" applyAlignment="0" applyProtection="0"/>
    <xf numFmtId="0" fontId="28" fillId="0" borderId="0" applyNumberFormat="0" applyFill="0" applyBorder="0" applyAlignment="0" applyProtection="0"/>
    <xf numFmtId="0" fontId="29" fillId="7" borderId="0" applyNumberFormat="0" applyBorder="0" applyAlignment="0" applyProtection="0"/>
    <xf numFmtId="0" fontId="1" fillId="0" borderId="0">
      <alignment/>
      <protection/>
    </xf>
    <xf numFmtId="0" fontId="3" fillId="0" borderId="0" applyNumberFormat="0" applyFill="0" applyBorder="0" applyAlignment="0" applyProtection="0"/>
    <xf numFmtId="0" fontId="30" fillId="17"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3" fillId="6" borderId="0" applyNumberFormat="0" applyBorder="0" applyAlignment="0" applyProtection="0"/>
  </cellStyleXfs>
  <cellXfs count="82">
    <xf numFmtId="0" fontId="0" fillId="0" borderId="0" xfId="0" applyAlignment="1">
      <alignment/>
    </xf>
    <xf numFmtId="49" fontId="4" fillId="0" borderId="10" xfId="0" applyNumberFormat="1" applyFont="1" applyFill="1" applyBorder="1" applyAlignment="1" applyProtection="1">
      <alignment horizontal="center" vertical="center"/>
      <protection hidden="1"/>
    </xf>
    <xf numFmtId="0" fontId="9" fillId="0" borderId="0" xfId="0" applyFont="1" applyAlignment="1">
      <alignment/>
    </xf>
    <xf numFmtId="0" fontId="6" fillId="0" borderId="0" xfId="0" applyFont="1" applyFill="1" applyAlignment="1">
      <alignment horizontal="justify"/>
    </xf>
    <xf numFmtId="49" fontId="5" fillId="0" borderId="10" xfId="0" applyNumberFormat="1" applyFont="1" applyFill="1" applyBorder="1" applyAlignment="1" applyProtection="1">
      <alignment horizontal="center" vertical="center"/>
      <protection hidden="1"/>
    </xf>
    <xf numFmtId="0" fontId="7" fillId="0" borderId="11" xfId="53" applyFont="1" applyFill="1" applyBorder="1" applyAlignment="1" applyProtection="1">
      <alignment horizontal="justify" vertical="center" wrapText="1"/>
      <protection/>
    </xf>
    <xf numFmtId="0" fontId="4" fillId="0" borderId="10" xfId="0" applyFont="1" applyFill="1" applyBorder="1" applyAlignment="1">
      <alignment horizontal="center"/>
    </xf>
    <xf numFmtId="0" fontId="4" fillId="0" borderId="11" xfId="0" applyNumberFormat="1" applyFont="1" applyFill="1" applyBorder="1" applyAlignment="1" applyProtection="1">
      <alignment horizontal="center"/>
      <protection/>
    </xf>
    <xf numFmtId="0" fontId="4" fillId="0" borderId="12" xfId="0" applyNumberFormat="1" applyFont="1" applyFill="1" applyBorder="1" applyAlignment="1" applyProtection="1">
      <alignment horizontal="center"/>
      <protection/>
    </xf>
    <xf numFmtId="0" fontId="7" fillId="0" borderId="0" xfId="0" applyFont="1" applyFill="1" applyBorder="1" applyAlignment="1">
      <alignment vertical="center"/>
    </xf>
    <xf numFmtId="0" fontId="11" fillId="0" borderId="11" xfId="0" applyFont="1" applyFill="1" applyBorder="1" applyAlignment="1">
      <alignment horizontal="center"/>
    </xf>
    <xf numFmtId="49" fontId="7" fillId="0" borderId="1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11" fillId="0" borderId="11" xfId="53" applyFont="1" applyFill="1" applyBorder="1" applyAlignment="1" applyProtection="1">
      <alignment horizontal="justify" vertical="center" wrapText="1"/>
      <protection/>
    </xf>
    <xf numFmtId="0" fontId="11" fillId="0" borderId="0" xfId="0" applyFont="1" applyAlignment="1">
      <alignment/>
    </xf>
    <xf numFmtId="0" fontId="12" fillId="0" borderId="0" xfId="0" applyFont="1" applyAlignment="1">
      <alignment horizontal="justify" vertical="center"/>
    </xf>
    <xf numFmtId="0" fontId="13" fillId="0" borderId="0" xfId="0" applyFont="1" applyFill="1" applyBorder="1" applyAlignment="1">
      <alignment horizontal="justify" vertical="center"/>
    </xf>
    <xf numFmtId="0" fontId="14" fillId="0" borderId="0" xfId="0" applyFont="1" applyFill="1" applyAlignment="1">
      <alignment horizontal="justify" vertical="center"/>
    </xf>
    <xf numFmtId="0" fontId="11" fillId="0" borderId="13" xfId="53" applyFont="1" applyFill="1" applyBorder="1" applyAlignment="1" applyProtection="1">
      <alignment horizontal="justify" vertical="center" wrapText="1"/>
      <protection/>
    </xf>
    <xf numFmtId="0" fontId="11" fillId="0" borderId="13" xfId="0" applyFont="1" applyFill="1" applyBorder="1" applyAlignment="1">
      <alignment horizontal="justify" vertical="center" wrapText="1"/>
    </xf>
    <xf numFmtId="0" fontId="11" fillId="0" borderId="13" xfId="0" applyNumberFormat="1" applyFont="1" applyFill="1" applyBorder="1" applyAlignment="1">
      <alignment horizontal="justify" vertical="center" wrapText="1"/>
    </xf>
    <xf numFmtId="0" fontId="11" fillId="15" borderId="13" xfId="0" applyFont="1" applyFill="1" applyBorder="1" applyAlignment="1">
      <alignment horizontal="justify" vertical="center" wrapText="1"/>
    </xf>
    <xf numFmtId="0" fontId="7" fillId="15" borderId="0" xfId="0" applyFont="1" applyFill="1" applyBorder="1" applyAlignment="1">
      <alignment horizontal="justify" vertical="center" wrapText="1"/>
    </xf>
    <xf numFmtId="0" fontId="11" fillId="15" borderId="13" xfId="0" applyFont="1" applyFill="1" applyBorder="1" applyAlignment="1">
      <alignment horizontal="justify" vertical="center"/>
    </xf>
    <xf numFmtId="0" fontId="7" fillId="0" borderId="13" xfId="53" applyFont="1" applyFill="1" applyBorder="1" applyAlignment="1" applyProtection="1">
      <alignment horizontal="justify" vertical="center" wrapText="1"/>
      <protection/>
    </xf>
    <xf numFmtId="0" fontId="7" fillId="15" borderId="13" xfId="0" applyFont="1" applyFill="1" applyBorder="1" applyAlignment="1">
      <alignment horizontal="justify" vertical="center" wrapText="1"/>
    </xf>
    <xf numFmtId="0" fontId="7" fillId="0" borderId="0" xfId="0" applyFont="1" applyFill="1" applyBorder="1" applyAlignment="1">
      <alignment/>
    </xf>
    <xf numFmtId="0" fontId="7" fillId="0" borderId="0" xfId="0" applyFont="1" applyFill="1" applyAlignment="1">
      <alignment horizontal="justify"/>
    </xf>
    <xf numFmtId="0" fontId="11" fillId="0" borderId="13" xfId="0" applyFont="1" applyFill="1" applyBorder="1" applyAlignment="1">
      <alignment horizontal="justify" vertical="center"/>
    </xf>
    <xf numFmtId="0" fontId="11" fillId="0" borderId="13" xfId="0" applyFont="1" applyFill="1" applyBorder="1" applyAlignment="1" applyProtection="1">
      <alignment horizontal="justify" vertical="center"/>
      <protection locked="0"/>
    </xf>
    <xf numFmtId="2" fontId="11" fillId="0" borderId="11" xfId="0" applyNumberFormat="1" applyFont="1" applyFill="1" applyBorder="1" applyAlignment="1">
      <alignment horizontal="center" vertical="center"/>
    </xf>
    <xf numFmtId="2" fontId="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7" fillId="0" borderId="11"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0" fontId="15" fillId="0" borderId="11" xfId="53" applyFont="1" applyFill="1" applyBorder="1" applyAlignment="1" applyProtection="1">
      <alignment horizontal="justify" vertical="center" wrapText="1"/>
      <protection/>
    </xf>
    <xf numFmtId="49" fontId="7" fillId="0" borderId="13" xfId="0" applyNumberFormat="1" applyFont="1" applyFill="1" applyBorder="1" applyAlignment="1" applyProtection="1">
      <alignment horizontal="center" vertical="center" wrapText="1"/>
      <protection locked="0"/>
    </xf>
    <xf numFmtId="0" fontId="11" fillId="0" borderId="11" xfId="0" applyNumberFormat="1" applyFont="1" applyFill="1" applyBorder="1" applyAlignment="1" applyProtection="1">
      <alignment horizontal="center" vertical="center"/>
      <protection/>
    </xf>
    <xf numFmtId="2" fontId="15" fillId="0" borderId="11" xfId="0" applyNumberFormat="1" applyFont="1" applyFill="1" applyBorder="1" applyAlignment="1">
      <alignment horizontal="center" vertical="center"/>
    </xf>
    <xf numFmtId="2" fontId="15" fillId="0" borderId="13" xfId="0" applyNumberFormat="1" applyFont="1" applyFill="1" applyBorder="1" applyAlignment="1">
      <alignment horizontal="center" vertical="center"/>
    </xf>
    <xf numFmtId="0" fontId="0" fillId="0" borderId="0" xfId="0" applyAlignment="1">
      <alignment horizontal="center" vertical="center"/>
    </xf>
    <xf numFmtId="49" fontId="11" fillId="0" borderId="14" xfId="0" applyNumberFormat="1" applyFont="1" applyFill="1" applyBorder="1" applyAlignment="1">
      <alignment horizontal="center" vertical="center"/>
    </xf>
    <xf numFmtId="49" fontId="11" fillId="0" borderId="13"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2" fontId="7" fillId="0" borderId="13" xfId="0"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0" fontId="11" fillId="0" borderId="11" xfId="0" applyFont="1" applyFill="1" applyBorder="1" applyAlignment="1">
      <alignment horizontal="justify" vertical="center" wrapText="1"/>
    </xf>
    <xf numFmtId="189" fontId="11" fillId="0" borderId="11" xfId="0" applyNumberFormat="1" applyFont="1" applyFill="1" applyBorder="1" applyAlignment="1">
      <alignment horizontal="center" vertical="center"/>
    </xf>
    <xf numFmtId="1" fontId="15" fillId="0" borderId="11" xfId="0" applyNumberFormat="1" applyFont="1" applyFill="1" applyBorder="1" applyAlignment="1">
      <alignment horizontal="center" vertical="center"/>
    </xf>
    <xf numFmtId="1" fontId="11" fillId="0" borderId="13" xfId="0" applyNumberFormat="1" applyFont="1" applyFill="1" applyBorder="1" applyAlignment="1">
      <alignment horizontal="center" vertical="center"/>
    </xf>
    <xf numFmtId="0" fontId="9" fillId="0" borderId="0" xfId="0" applyFont="1" applyAlignment="1">
      <alignment horizontal="justify" vertical="center"/>
    </xf>
    <xf numFmtId="2" fontId="10" fillId="0" borderId="11" xfId="0" applyNumberFormat="1" applyFont="1" applyFill="1" applyBorder="1" applyAlignment="1" applyProtection="1">
      <alignment horizontal="justify" vertical="center"/>
      <protection/>
    </xf>
    <xf numFmtId="2" fontId="10" fillId="0" borderId="12" xfId="0" applyNumberFormat="1" applyFont="1" applyFill="1" applyBorder="1" applyAlignment="1" applyProtection="1">
      <alignment horizontal="justify" vertical="center"/>
      <protection/>
    </xf>
    <xf numFmtId="0" fontId="0" fillId="0" borderId="0" xfId="0" applyAlignment="1">
      <alignment horizontal="justify" vertical="center"/>
    </xf>
    <xf numFmtId="2" fontId="8" fillId="0" borderId="11" xfId="0" applyNumberFormat="1" applyFont="1" applyFill="1" applyBorder="1" applyAlignment="1" applyProtection="1">
      <alignment horizontal="justify" vertical="center"/>
      <protection/>
    </xf>
    <xf numFmtId="2" fontId="8" fillId="0" borderId="12" xfId="0" applyNumberFormat="1" applyFont="1" applyFill="1" applyBorder="1" applyAlignment="1" applyProtection="1">
      <alignment horizontal="justify" vertical="center"/>
      <protection/>
    </xf>
    <xf numFmtId="2" fontId="0" fillId="0" borderId="0" xfId="0" applyNumberFormat="1" applyAlignment="1">
      <alignment horizontal="justify" vertical="center"/>
    </xf>
    <xf numFmtId="0" fontId="0" fillId="0" borderId="0" xfId="0" applyFont="1" applyAlignment="1">
      <alignment horizontal="justify" vertical="center"/>
    </xf>
    <xf numFmtId="0" fontId="0" fillId="0" borderId="0" xfId="0" applyFont="1" applyAlignment="1">
      <alignment horizontal="justify" vertical="center"/>
    </xf>
    <xf numFmtId="0" fontId="0" fillId="0" borderId="0" xfId="0" applyFill="1" applyAlignment="1">
      <alignment horizontal="justify" vertical="center"/>
    </xf>
    <xf numFmtId="49" fontId="16" fillId="0" borderId="15" xfId="0" applyNumberFormat="1" applyFont="1" applyFill="1" applyBorder="1" applyAlignment="1" applyProtection="1">
      <alignment horizontal="justify" vertical="center" wrapText="1"/>
      <protection locked="0"/>
    </xf>
    <xf numFmtId="0" fontId="4" fillId="0" borderId="11" xfId="0" applyNumberFormat="1" applyFont="1" applyFill="1" applyBorder="1" applyAlignment="1" applyProtection="1">
      <alignment horizontal="justify" vertical="center"/>
      <protection/>
    </xf>
    <xf numFmtId="0" fontId="4" fillId="0" borderId="12" xfId="0" applyNumberFormat="1" applyFont="1" applyFill="1" applyBorder="1" applyAlignment="1" applyProtection="1">
      <alignment horizontal="justify" vertical="center"/>
      <protection/>
    </xf>
    <xf numFmtId="0" fontId="15" fillId="0" borderId="13" xfId="0" applyFont="1" applyFill="1" applyBorder="1" applyAlignment="1">
      <alignment horizontal="justify" vertical="center"/>
    </xf>
    <xf numFmtId="0" fontId="11" fillId="0" borderId="0" xfId="0" applyFont="1" applyAlignment="1">
      <alignment horizontal="justify" vertical="center"/>
    </xf>
    <xf numFmtId="2" fontId="11" fillId="0" borderId="0" xfId="0" applyNumberFormat="1" applyFont="1" applyAlignment="1">
      <alignment horizontal="justify" vertical="center"/>
    </xf>
    <xf numFmtId="0" fontId="17" fillId="0" borderId="0" xfId="0" applyFont="1" applyAlignment="1">
      <alignment horizontal="justify"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xf>
    <xf numFmtId="0" fontId="0" fillId="0" borderId="0" xfId="0" applyFill="1" applyAlignment="1">
      <alignment horizontal="center" vertical="center"/>
    </xf>
    <xf numFmtId="0" fontId="4" fillId="0" borderId="10"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13" xfId="0" applyFont="1" applyFill="1" applyBorder="1" applyAlignment="1">
      <alignment horizontal="center" vertical="center"/>
    </xf>
    <xf numFmtId="49" fontId="16" fillId="0" borderId="15" xfId="0" applyNumberFormat="1" applyFont="1" applyFill="1" applyBorder="1" applyAlignment="1" applyProtection="1">
      <alignment horizontal="left" vertical="center" wrapText="1"/>
      <protection locked="0"/>
    </xf>
    <xf numFmtId="0" fontId="35" fillId="0" borderId="13" xfId="0" applyFont="1" applyFill="1" applyBorder="1" applyAlignment="1">
      <alignment horizontal="justify" vertical="center" wrapText="1"/>
    </xf>
    <xf numFmtId="0" fontId="35" fillId="0" borderId="13" xfId="0" applyNumberFormat="1" applyFont="1" applyFill="1" applyBorder="1" applyAlignment="1">
      <alignment horizontal="justify" vertical="center" wrapText="1"/>
    </xf>
    <xf numFmtId="0" fontId="34" fillId="0" borderId="0" xfId="0" applyFont="1" applyAlignment="1">
      <alignment horizontal="justify" vertical="center" wrapText="1"/>
    </xf>
    <xf numFmtId="0" fontId="34" fillId="0" borderId="0" xfId="0" applyFont="1" applyAlignment="1">
      <alignment horizontal="justify" vertical="center"/>
    </xf>
    <xf numFmtId="0" fontId="11" fillId="0" borderId="16" xfId="0" applyFont="1" applyFill="1" applyBorder="1" applyAlignment="1" applyProtection="1">
      <alignment horizontal="right"/>
      <protection locked="0"/>
    </xf>
    <xf numFmtId="0" fontId="34" fillId="0" borderId="0" xfId="0" applyFont="1" applyAlignment="1">
      <alignment horizontal="center" vertical="center"/>
    </xf>
    <xf numFmtId="0" fontId="36" fillId="0" borderId="0" xfId="0" applyFont="1" applyAlignment="1">
      <alignment horizontal="center" vertic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ZV1PIV98"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85"/>
  <sheetViews>
    <sheetView tabSelected="1" view="pageBreakPreview" zoomScale="75" zoomScaleNormal="75" zoomScaleSheetLayoutView="75" workbookViewId="0" topLeftCell="C42">
      <selection activeCell="R12" sqref="R12"/>
    </sheetView>
  </sheetViews>
  <sheetFormatPr defaultColWidth="9.00390625" defaultRowHeight="12.75"/>
  <cols>
    <col min="1" max="1" width="0.2421875" style="0" hidden="1" customWidth="1"/>
    <col min="2" max="2" width="1.12109375" style="0" hidden="1" customWidth="1"/>
    <col min="3" max="3" width="15.25390625" style="0" customWidth="1"/>
    <col min="4" max="4" width="58.125" style="0" customWidth="1"/>
    <col min="5" max="5" width="24.125" style="0" customWidth="1"/>
    <col min="6" max="6" width="27.875" style="0" customWidth="1"/>
    <col min="7" max="7" width="13.125" style="0" hidden="1" customWidth="1"/>
    <col min="8" max="9" width="11.875" style="0" hidden="1" customWidth="1"/>
    <col min="10" max="12" width="14.25390625" style="0" hidden="1" customWidth="1"/>
  </cols>
  <sheetData>
    <row r="1" spans="3:6" ht="18.75">
      <c r="C1" s="14"/>
      <c r="D1" s="14"/>
      <c r="E1" s="14" t="s">
        <v>245</v>
      </c>
      <c r="F1" s="14"/>
    </row>
    <row r="2" spans="3:6" ht="18.75">
      <c r="C2" s="14"/>
      <c r="D2" s="14"/>
      <c r="E2" s="14" t="s">
        <v>248</v>
      </c>
      <c r="F2" s="14"/>
    </row>
    <row r="3" spans="3:6" ht="18.75">
      <c r="C3" s="14"/>
      <c r="D3" s="14"/>
      <c r="E3" s="14" t="s">
        <v>169</v>
      </c>
      <c r="F3" s="14"/>
    </row>
    <row r="4" spans="3:6" ht="18.75">
      <c r="C4" s="14"/>
      <c r="D4" s="14"/>
      <c r="E4" s="14" t="s">
        <v>170</v>
      </c>
      <c r="F4" s="14"/>
    </row>
    <row r="5" spans="3:6" ht="18.75">
      <c r="C5" s="14"/>
      <c r="D5" s="14"/>
      <c r="E5" s="14"/>
      <c r="F5" s="14"/>
    </row>
    <row r="6" spans="3:6" ht="47.25" customHeight="1">
      <c r="C6" s="81" t="s">
        <v>240</v>
      </c>
      <c r="D6" s="81"/>
      <c r="E6" s="81"/>
      <c r="F6" s="81"/>
    </row>
    <row r="7" spans="2:12" s="2" customFormat="1" ht="19.5" customHeight="1">
      <c r="B7" s="9" t="s">
        <v>1</v>
      </c>
      <c r="C7" s="26"/>
      <c r="D7" s="27"/>
      <c r="E7" s="79" t="s">
        <v>196</v>
      </c>
      <c r="F7" s="79"/>
      <c r="G7" s="3"/>
      <c r="H7" s="3"/>
      <c r="I7" s="3"/>
      <c r="J7" s="3"/>
      <c r="K7" s="3"/>
      <c r="L7" s="3"/>
    </row>
    <row r="8" spans="2:12" s="15" customFormat="1" ht="75.75" customHeight="1">
      <c r="B8" s="16"/>
      <c r="C8" s="28" t="s">
        <v>213</v>
      </c>
      <c r="D8" s="28" t="s">
        <v>172</v>
      </c>
      <c r="E8" s="29" t="s">
        <v>168</v>
      </c>
      <c r="F8" s="29" t="s">
        <v>241</v>
      </c>
      <c r="G8" s="17"/>
      <c r="H8" s="17"/>
      <c r="I8" s="17"/>
      <c r="J8" s="17"/>
      <c r="K8" s="17"/>
      <c r="L8" s="17"/>
    </row>
    <row r="9" spans="2:12" ht="25.5" customHeight="1">
      <c r="B9" s="6"/>
      <c r="C9" s="10"/>
      <c r="D9" s="74" t="s">
        <v>0</v>
      </c>
      <c r="E9" s="36"/>
      <c r="F9" s="37"/>
      <c r="G9" s="7"/>
      <c r="H9" s="7"/>
      <c r="I9" s="7"/>
      <c r="J9" s="7"/>
      <c r="K9" s="7"/>
      <c r="L9" s="8"/>
    </row>
    <row r="10" spans="1:12" s="50" customFormat="1" ht="18.75">
      <c r="A10" s="67">
        <v>1</v>
      </c>
      <c r="B10" s="4" t="s">
        <v>2</v>
      </c>
      <c r="C10" s="11" t="s">
        <v>3</v>
      </c>
      <c r="D10" s="5" t="s">
        <v>4</v>
      </c>
      <c r="E10" s="31">
        <f>E11+E12</f>
        <v>39803297.5</v>
      </c>
      <c r="F10" s="31">
        <f>F11+F12</f>
        <v>39718990.03</v>
      </c>
      <c r="G10" s="51">
        <v>15730</v>
      </c>
      <c r="H10" s="51">
        <v>7785</v>
      </c>
      <c r="I10" s="51">
        <v>0</v>
      </c>
      <c r="J10" s="51">
        <v>32497666</v>
      </c>
      <c r="K10" s="51">
        <v>32497666</v>
      </c>
      <c r="L10" s="52">
        <v>7776831.04</v>
      </c>
    </row>
    <row r="11" spans="1:12" s="53" customFormat="1" ht="93.75">
      <c r="A11" s="40" t="e">
        <f>#REF!+1</f>
        <v>#REF!</v>
      </c>
      <c r="B11" s="1" t="s">
        <v>8</v>
      </c>
      <c r="C11" s="12" t="s">
        <v>9</v>
      </c>
      <c r="D11" s="13" t="s">
        <v>233</v>
      </c>
      <c r="E11" s="32">
        <v>16736448</v>
      </c>
      <c r="F11" s="30">
        <v>16691493.87</v>
      </c>
      <c r="G11" s="54">
        <v>15730</v>
      </c>
      <c r="H11" s="54">
        <v>7785</v>
      </c>
      <c r="I11" s="54">
        <v>0</v>
      </c>
      <c r="J11" s="54">
        <v>13946380</v>
      </c>
      <c r="K11" s="54">
        <v>13946380</v>
      </c>
      <c r="L11" s="55">
        <v>3651227.02</v>
      </c>
    </row>
    <row r="12" spans="1:12" s="53" customFormat="1" ht="37.5">
      <c r="A12" s="40" t="e">
        <f>#REF!+1</f>
        <v>#REF!</v>
      </c>
      <c r="B12" s="1" t="s">
        <v>8</v>
      </c>
      <c r="C12" s="12" t="s">
        <v>10</v>
      </c>
      <c r="D12" s="13" t="s">
        <v>11</v>
      </c>
      <c r="E12" s="30">
        <v>23066849.5</v>
      </c>
      <c r="F12" s="30">
        <v>23027496.16</v>
      </c>
      <c r="G12" s="54">
        <v>0</v>
      </c>
      <c r="H12" s="54">
        <v>0</v>
      </c>
      <c r="I12" s="54">
        <v>0</v>
      </c>
      <c r="J12" s="54">
        <v>18551286</v>
      </c>
      <c r="K12" s="54">
        <v>18551286</v>
      </c>
      <c r="L12" s="55">
        <v>4125604.02</v>
      </c>
    </row>
    <row r="13" spans="1:12" s="50" customFormat="1" ht="18.75">
      <c r="A13" s="67" t="e">
        <f>#REF!+1</f>
        <v>#REF!</v>
      </c>
      <c r="B13" s="4" t="s">
        <v>2</v>
      </c>
      <c r="C13" s="11" t="s">
        <v>12</v>
      </c>
      <c r="D13" s="5" t="s">
        <v>13</v>
      </c>
      <c r="E13" s="31">
        <f>E14+E15+E16+E17+E18+E19+E20+E21+E22+E23</f>
        <v>224336163.78</v>
      </c>
      <c r="F13" s="31">
        <f>F14+F15+F16+F17+F18+F19+F20+F21+F22+F23</f>
        <v>222478203.76</v>
      </c>
      <c r="G13" s="51">
        <v>0</v>
      </c>
      <c r="H13" s="51">
        <v>3268796.9</v>
      </c>
      <c r="I13" s="51">
        <v>724142.38</v>
      </c>
      <c r="J13" s="51">
        <v>238650755.46</v>
      </c>
      <c r="K13" s="51">
        <v>239456261.61</v>
      </c>
      <c r="L13" s="52">
        <v>61771910.7</v>
      </c>
    </row>
    <row r="14" spans="1:12" s="53" customFormat="1" ht="18.75">
      <c r="A14" s="40" t="e">
        <f>#REF!+1</f>
        <v>#REF!</v>
      </c>
      <c r="B14" s="1" t="s">
        <v>14</v>
      </c>
      <c r="C14" s="12" t="s">
        <v>15</v>
      </c>
      <c r="D14" s="18" t="s">
        <v>16</v>
      </c>
      <c r="E14" s="30">
        <v>74717838.33</v>
      </c>
      <c r="F14" s="30">
        <v>74074819.05</v>
      </c>
      <c r="G14" s="54">
        <v>0</v>
      </c>
      <c r="H14" s="54">
        <v>1599394.35</v>
      </c>
      <c r="I14" s="54">
        <v>186394.47</v>
      </c>
      <c r="J14" s="54">
        <v>82641348.14</v>
      </c>
      <c r="K14" s="54">
        <v>82844281.67</v>
      </c>
      <c r="L14" s="55">
        <v>21094780.32</v>
      </c>
    </row>
    <row r="15" spans="1:12" s="53" customFormat="1" ht="107.25" customHeight="1">
      <c r="A15" s="40" t="e">
        <f>#REF!+1</f>
        <v>#REF!</v>
      </c>
      <c r="B15" s="1" t="s">
        <v>17</v>
      </c>
      <c r="C15" s="12" t="s">
        <v>18</v>
      </c>
      <c r="D15" s="18" t="s">
        <v>173</v>
      </c>
      <c r="E15" s="30">
        <v>128585881.45</v>
      </c>
      <c r="F15" s="30">
        <v>127586897.65</v>
      </c>
      <c r="G15" s="54">
        <v>0</v>
      </c>
      <c r="H15" s="54">
        <v>1550046.66</v>
      </c>
      <c r="I15" s="54">
        <v>510100.35</v>
      </c>
      <c r="J15" s="54">
        <v>133921370.32</v>
      </c>
      <c r="K15" s="54">
        <v>134465950.83</v>
      </c>
      <c r="L15" s="55">
        <v>35272264.69</v>
      </c>
    </row>
    <row r="16" spans="1:12" s="53" customFormat="1" ht="99.75" customHeight="1">
      <c r="A16" s="40" t="e">
        <f>#REF!+1</f>
        <v>#REF!</v>
      </c>
      <c r="B16" s="1" t="s">
        <v>14</v>
      </c>
      <c r="C16" s="12" t="s">
        <v>19</v>
      </c>
      <c r="D16" s="18" t="s">
        <v>20</v>
      </c>
      <c r="E16" s="32">
        <v>2105734</v>
      </c>
      <c r="F16" s="30">
        <v>2017754.42</v>
      </c>
      <c r="G16" s="54">
        <v>0</v>
      </c>
      <c r="H16" s="54">
        <v>0</v>
      </c>
      <c r="I16" s="54">
        <v>0</v>
      </c>
      <c r="J16" s="54">
        <v>2413734</v>
      </c>
      <c r="K16" s="54">
        <v>2413734</v>
      </c>
      <c r="L16" s="55">
        <v>460886.56</v>
      </c>
    </row>
    <row r="17" spans="1:12" s="53" customFormat="1" ht="56.25">
      <c r="A17" s="40" t="e">
        <f>#REF!+1</f>
        <v>#REF!</v>
      </c>
      <c r="B17" s="1" t="s">
        <v>21</v>
      </c>
      <c r="C17" s="12" t="s">
        <v>22</v>
      </c>
      <c r="D17" s="18" t="s">
        <v>23</v>
      </c>
      <c r="E17" s="32">
        <v>11073220</v>
      </c>
      <c r="F17" s="30">
        <v>11032465.34</v>
      </c>
      <c r="G17" s="54">
        <v>0</v>
      </c>
      <c r="H17" s="54">
        <v>85171.46</v>
      </c>
      <c r="I17" s="54">
        <v>680</v>
      </c>
      <c r="J17" s="54">
        <v>11605550</v>
      </c>
      <c r="K17" s="54">
        <v>11608275.51</v>
      </c>
      <c r="L17" s="55">
        <v>2908319.06</v>
      </c>
    </row>
    <row r="18" spans="1:12" s="53" customFormat="1" ht="37.5">
      <c r="A18" s="40" t="e">
        <f>#REF!+1</f>
        <v>#REF!</v>
      </c>
      <c r="B18" s="1" t="s">
        <v>24</v>
      </c>
      <c r="C18" s="12" t="s">
        <v>25</v>
      </c>
      <c r="D18" s="18" t="s">
        <v>26</v>
      </c>
      <c r="E18" s="32">
        <v>1181473</v>
      </c>
      <c r="F18" s="30">
        <v>1168019.54</v>
      </c>
      <c r="G18" s="54">
        <v>0</v>
      </c>
      <c r="H18" s="54">
        <v>0</v>
      </c>
      <c r="I18" s="54">
        <v>0</v>
      </c>
      <c r="J18" s="54">
        <v>1380853</v>
      </c>
      <c r="K18" s="54">
        <v>1380853</v>
      </c>
      <c r="L18" s="55">
        <v>282474.27</v>
      </c>
    </row>
    <row r="19" spans="1:12" s="53" customFormat="1" ht="18.75">
      <c r="A19" s="40" t="e">
        <f>#REF!+1</f>
        <v>#REF!</v>
      </c>
      <c r="B19" s="1" t="s">
        <v>24</v>
      </c>
      <c r="C19" s="12" t="s">
        <v>27</v>
      </c>
      <c r="D19" s="18" t="s">
        <v>28</v>
      </c>
      <c r="E19" s="32">
        <v>3481681</v>
      </c>
      <c r="F19" s="30">
        <v>3452433.9</v>
      </c>
      <c r="G19" s="54">
        <v>0</v>
      </c>
      <c r="H19" s="54">
        <v>2330.16</v>
      </c>
      <c r="I19" s="54">
        <v>90</v>
      </c>
      <c r="J19" s="54">
        <v>3450185</v>
      </c>
      <c r="K19" s="54">
        <v>3453835</v>
      </c>
      <c r="L19" s="55">
        <v>784431.55</v>
      </c>
    </row>
    <row r="20" spans="1:12" s="53" customFormat="1" ht="37.5">
      <c r="A20" s="40" t="e">
        <f>#REF!+1</f>
        <v>#REF!</v>
      </c>
      <c r="B20" s="1" t="s">
        <v>24</v>
      </c>
      <c r="C20" s="12" t="s">
        <v>29</v>
      </c>
      <c r="D20" s="18" t="s">
        <v>30</v>
      </c>
      <c r="E20" s="32">
        <v>594370</v>
      </c>
      <c r="F20" s="30">
        <v>587837.55</v>
      </c>
      <c r="G20" s="54">
        <v>0</v>
      </c>
      <c r="H20" s="54">
        <v>0</v>
      </c>
      <c r="I20" s="54">
        <v>0</v>
      </c>
      <c r="J20" s="54">
        <v>615238</v>
      </c>
      <c r="K20" s="54">
        <v>615238</v>
      </c>
      <c r="L20" s="55">
        <v>129580.17</v>
      </c>
    </row>
    <row r="21" spans="1:12" s="53" customFormat="1" ht="25.5" customHeight="1">
      <c r="A21" s="40" t="e">
        <f>#REF!+1</f>
        <v>#REF!</v>
      </c>
      <c r="B21" s="1" t="s">
        <v>24</v>
      </c>
      <c r="C21" s="12" t="s">
        <v>31</v>
      </c>
      <c r="D21" s="18" t="s">
        <v>32</v>
      </c>
      <c r="E21" s="32">
        <v>1996602</v>
      </c>
      <c r="F21" s="30">
        <v>1988138.91</v>
      </c>
      <c r="G21" s="54">
        <v>0</v>
      </c>
      <c r="H21" s="54">
        <v>31854.27</v>
      </c>
      <c r="I21" s="54">
        <v>26877.56</v>
      </c>
      <c r="J21" s="54">
        <v>2010287</v>
      </c>
      <c r="K21" s="54">
        <v>2061903.6</v>
      </c>
      <c r="L21" s="55">
        <v>684757.79</v>
      </c>
    </row>
    <row r="22" spans="1:12" s="53" customFormat="1" ht="30.75" customHeight="1">
      <c r="A22" s="40" t="e">
        <f>#REF!+1</f>
        <v>#REF!</v>
      </c>
      <c r="B22" s="1" t="s">
        <v>24</v>
      </c>
      <c r="C22" s="12" t="s">
        <v>171</v>
      </c>
      <c r="D22" s="18" t="s">
        <v>33</v>
      </c>
      <c r="E22" s="32">
        <v>532394</v>
      </c>
      <c r="F22" s="30">
        <v>502867.4</v>
      </c>
      <c r="G22" s="54">
        <v>0</v>
      </c>
      <c r="H22" s="54">
        <v>0</v>
      </c>
      <c r="I22" s="54">
        <v>0</v>
      </c>
      <c r="J22" s="54">
        <v>547030</v>
      </c>
      <c r="K22" s="54">
        <v>547030</v>
      </c>
      <c r="L22" s="55">
        <v>139936.29</v>
      </c>
    </row>
    <row r="23" spans="1:12" s="53" customFormat="1" ht="66" customHeight="1">
      <c r="A23" s="40" t="e">
        <f>#REF!+1</f>
        <v>#REF!</v>
      </c>
      <c r="B23" s="1" t="s">
        <v>24</v>
      </c>
      <c r="C23" s="12" t="s">
        <v>34</v>
      </c>
      <c r="D23" s="19" t="s">
        <v>35</v>
      </c>
      <c r="E23" s="32">
        <v>66970</v>
      </c>
      <c r="F23" s="32">
        <v>66970</v>
      </c>
      <c r="G23" s="54">
        <v>0</v>
      </c>
      <c r="H23" s="54">
        <v>0</v>
      </c>
      <c r="I23" s="54">
        <v>0</v>
      </c>
      <c r="J23" s="54">
        <v>65160</v>
      </c>
      <c r="K23" s="54">
        <v>65160</v>
      </c>
      <c r="L23" s="55">
        <v>14480</v>
      </c>
    </row>
    <row r="24" spans="1:12" s="50" customFormat="1" ht="34.5" customHeight="1">
      <c r="A24" s="67" t="e">
        <f>#REF!+1</f>
        <v>#REF!</v>
      </c>
      <c r="B24" s="4" t="s">
        <v>2</v>
      </c>
      <c r="C24" s="11" t="s">
        <v>5</v>
      </c>
      <c r="D24" s="5" t="s">
        <v>36</v>
      </c>
      <c r="E24" s="33">
        <f>E25+E26+E27+E28</f>
        <v>173012268</v>
      </c>
      <c r="F24" s="31">
        <f>F25+F26+F27+F28</f>
        <v>172225674.54</v>
      </c>
      <c r="G24" s="51">
        <v>5134</v>
      </c>
      <c r="H24" s="51">
        <v>1070090.65</v>
      </c>
      <c r="I24" s="51">
        <v>1587988.55</v>
      </c>
      <c r="J24" s="51">
        <v>178822487</v>
      </c>
      <c r="K24" s="51">
        <v>180439065.78</v>
      </c>
      <c r="L24" s="52">
        <v>44204850.47</v>
      </c>
    </row>
    <row r="25" spans="1:12" s="53" customFormat="1" ht="44.25" customHeight="1">
      <c r="A25" s="40" t="e">
        <f>#REF!+1</f>
        <v>#REF!</v>
      </c>
      <c r="B25" s="1" t="s">
        <v>37</v>
      </c>
      <c r="C25" s="12" t="s">
        <v>38</v>
      </c>
      <c r="D25" s="13" t="s">
        <v>39</v>
      </c>
      <c r="E25" s="32">
        <v>88825639</v>
      </c>
      <c r="F25" s="30">
        <v>88584159.55</v>
      </c>
      <c r="G25" s="54">
        <v>0</v>
      </c>
      <c r="H25" s="54">
        <v>608025.11</v>
      </c>
      <c r="I25" s="54">
        <v>1267299.4</v>
      </c>
      <c r="J25" s="54">
        <v>92475213</v>
      </c>
      <c r="K25" s="54">
        <v>93771102.03</v>
      </c>
      <c r="L25" s="55">
        <v>23840953.83</v>
      </c>
    </row>
    <row r="26" spans="1:12" s="53" customFormat="1" ht="55.5" customHeight="1">
      <c r="A26" s="40" t="e">
        <f>#REF!+1</f>
        <v>#REF!</v>
      </c>
      <c r="B26" s="1" t="s">
        <v>40</v>
      </c>
      <c r="C26" s="12" t="s">
        <v>41</v>
      </c>
      <c r="D26" s="13" t="s">
        <v>42</v>
      </c>
      <c r="E26" s="32">
        <v>23610196</v>
      </c>
      <c r="F26" s="30">
        <v>23299676.4</v>
      </c>
      <c r="G26" s="54">
        <v>0</v>
      </c>
      <c r="H26" s="54">
        <v>6936.6</v>
      </c>
      <c r="I26" s="54">
        <v>88280.45</v>
      </c>
      <c r="J26" s="54">
        <v>23539654</v>
      </c>
      <c r="K26" s="54">
        <v>23627935</v>
      </c>
      <c r="L26" s="55">
        <v>5711309.12</v>
      </c>
    </row>
    <row r="27" spans="1:12" s="53" customFormat="1" ht="27.75" customHeight="1">
      <c r="A27" s="40" t="e">
        <f>#REF!+1</f>
        <v>#REF!</v>
      </c>
      <c r="B27" s="1" t="s">
        <v>43</v>
      </c>
      <c r="C27" s="12" t="s">
        <v>44</v>
      </c>
      <c r="D27" s="13" t="s">
        <v>45</v>
      </c>
      <c r="E27" s="32">
        <v>6279237</v>
      </c>
      <c r="F27" s="30">
        <v>6277724.39</v>
      </c>
      <c r="G27" s="54">
        <v>0</v>
      </c>
      <c r="H27" s="54">
        <v>410638.94</v>
      </c>
      <c r="I27" s="54">
        <v>42478.7</v>
      </c>
      <c r="J27" s="54">
        <v>8993097</v>
      </c>
      <c r="K27" s="54">
        <v>9035575.75</v>
      </c>
      <c r="L27" s="55">
        <v>2003430.52</v>
      </c>
    </row>
    <row r="28" spans="1:12" s="53" customFormat="1" ht="25.5" customHeight="1">
      <c r="A28" s="40" t="e">
        <f>#REF!+1</f>
        <v>#REF!</v>
      </c>
      <c r="B28" s="1" t="s">
        <v>46</v>
      </c>
      <c r="C28" s="12" t="s">
        <v>47</v>
      </c>
      <c r="D28" s="13" t="s">
        <v>48</v>
      </c>
      <c r="E28" s="32">
        <v>54297196</v>
      </c>
      <c r="F28" s="30">
        <v>54064114.2</v>
      </c>
      <c r="G28" s="54">
        <v>5134</v>
      </c>
      <c r="H28" s="54">
        <v>44490</v>
      </c>
      <c r="I28" s="54">
        <v>189930</v>
      </c>
      <c r="J28" s="54">
        <v>53814523</v>
      </c>
      <c r="K28" s="54">
        <v>54004453</v>
      </c>
      <c r="L28" s="55">
        <v>12649157</v>
      </c>
    </row>
    <row r="29" spans="1:12" s="50" customFormat="1" ht="55.5" customHeight="1">
      <c r="A29" s="67" t="e">
        <f>#REF!+1</f>
        <v>#REF!</v>
      </c>
      <c r="B29" s="4" t="s">
        <v>2</v>
      </c>
      <c r="C29" s="43" t="s">
        <v>6</v>
      </c>
      <c r="D29" s="24" t="s">
        <v>49</v>
      </c>
      <c r="E29" s="44">
        <f>E32+E33+E34+E35+E36+E37+E38+E39+E40+E41+E42+E43+E44+E45+E46+E47+E48+E49+E50+E51+E52+E53+E54+E55+E56+E57+E58+E59+E60+E61+E62+E63+E64+E66+E67+E65</f>
        <v>367960210.13000005</v>
      </c>
      <c r="F29" s="44">
        <f>F32+F33+F34+F35+F36+F37+F38+F39+F40+F41+F42+F43+F44+F45+F46+F47+F48+F49+F50+F51+F52+F53+F54+F55+F56+F57+F58+F59+F60+F61+F62+F63+F64+F66+F67+F65</f>
        <v>365447953.6199999</v>
      </c>
      <c r="G29" s="51">
        <v>0</v>
      </c>
      <c r="H29" s="51">
        <v>5101.33</v>
      </c>
      <c r="I29" s="51">
        <v>29698.98</v>
      </c>
      <c r="J29" s="51">
        <v>264753533</v>
      </c>
      <c r="K29" s="51">
        <v>264783231.98</v>
      </c>
      <c r="L29" s="52">
        <v>129094976.12</v>
      </c>
    </row>
    <row r="30" spans="2:12" s="2" customFormat="1" ht="19.5" customHeight="1">
      <c r="B30" s="9" t="s">
        <v>1</v>
      </c>
      <c r="C30" s="26"/>
      <c r="D30" s="27"/>
      <c r="E30" s="79" t="s">
        <v>246</v>
      </c>
      <c r="F30" s="79"/>
      <c r="G30" s="3"/>
      <c r="H30" s="3"/>
      <c r="I30" s="3"/>
      <c r="J30" s="3"/>
      <c r="K30" s="3"/>
      <c r="L30" s="3"/>
    </row>
    <row r="31" spans="2:12" s="15" customFormat="1" ht="75.75" customHeight="1">
      <c r="B31" s="16"/>
      <c r="C31" s="28" t="s">
        <v>213</v>
      </c>
      <c r="D31" s="28" t="s">
        <v>172</v>
      </c>
      <c r="E31" s="29" t="s">
        <v>168</v>
      </c>
      <c r="F31" s="29" t="s">
        <v>241</v>
      </c>
      <c r="G31" s="17"/>
      <c r="H31" s="17"/>
      <c r="I31" s="17"/>
      <c r="J31" s="17"/>
      <c r="K31" s="17"/>
      <c r="L31" s="17"/>
    </row>
    <row r="32" spans="1:12" s="53" customFormat="1" ht="294.75" customHeight="1">
      <c r="A32" s="40"/>
      <c r="B32" s="1"/>
      <c r="C32" s="12" t="s">
        <v>52</v>
      </c>
      <c r="D32" s="20" t="s">
        <v>197</v>
      </c>
      <c r="E32" s="30">
        <v>15034795.96</v>
      </c>
      <c r="F32" s="30">
        <v>15034795.96</v>
      </c>
      <c r="G32" s="54"/>
      <c r="H32" s="54"/>
      <c r="I32" s="54"/>
      <c r="J32" s="54"/>
      <c r="K32" s="54"/>
      <c r="L32" s="55"/>
    </row>
    <row r="33" spans="1:12" s="53" customFormat="1" ht="388.5" customHeight="1">
      <c r="A33" s="40" t="e">
        <f>#REF!+1</f>
        <v>#REF!</v>
      </c>
      <c r="B33" s="1" t="s">
        <v>54</v>
      </c>
      <c r="C33" s="41" t="s">
        <v>53</v>
      </c>
      <c r="D33" s="75" t="s">
        <v>247</v>
      </c>
      <c r="E33" s="30">
        <v>1771165.91</v>
      </c>
      <c r="F33" s="30">
        <v>1771165.91</v>
      </c>
      <c r="G33" s="54">
        <v>0</v>
      </c>
      <c r="H33" s="54">
        <v>0</v>
      </c>
      <c r="I33" s="54">
        <v>0</v>
      </c>
      <c r="J33" s="54">
        <v>771500</v>
      </c>
      <c r="K33" s="54">
        <v>771500</v>
      </c>
      <c r="L33" s="55">
        <v>324918.37</v>
      </c>
    </row>
    <row r="34" spans="1:12" s="53" customFormat="1" ht="75">
      <c r="A34" s="40"/>
      <c r="B34" s="1"/>
      <c r="C34" s="42" t="s">
        <v>55</v>
      </c>
      <c r="D34" s="20" t="s">
        <v>214</v>
      </c>
      <c r="E34" s="45">
        <v>928361.57</v>
      </c>
      <c r="F34" s="45">
        <v>928361.57</v>
      </c>
      <c r="G34" s="54"/>
      <c r="H34" s="54"/>
      <c r="I34" s="54"/>
      <c r="J34" s="54"/>
      <c r="K34" s="54"/>
      <c r="L34" s="55"/>
    </row>
    <row r="35" spans="1:12" s="53" customFormat="1" ht="37.5">
      <c r="A35" s="40"/>
      <c r="B35" s="1"/>
      <c r="C35" s="12" t="s">
        <v>56</v>
      </c>
      <c r="D35" s="19" t="s">
        <v>178</v>
      </c>
      <c r="E35" s="30">
        <v>1086566.67</v>
      </c>
      <c r="F35" s="30">
        <v>1086566.67</v>
      </c>
      <c r="G35" s="54"/>
      <c r="H35" s="54"/>
      <c r="I35" s="54"/>
      <c r="J35" s="54"/>
      <c r="K35" s="54"/>
      <c r="L35" s="55"/>
    </row>
    <row r="36" spans="1:12" s="53" customFormat="1" ht="56.25">
      <c r="A36" s="40"/>
      <c r="B36" s="1"/>
      <c r="C36" s="12" t="s">
        <v>57</v>
      </c>
      <c r="D36" s="20" t="s">
        <v>179</v>
      </c>
      <c r="E36" s="30">
        <v>210973479.19</v>
      </c>
      <c r="F36" s="30">
        <v>210973479.19</v>
      </c>
      <c r="G36" s="54"/>
      <c r="H36" s="54"/>
      <c r="I36" s="54"/>
      <c r="J36" s="54"/>
      <c r="K36" s="54"/>
      <c r="L36" s="55"/>
    </row>
    <row r="37" spans="1:12" s="53" customFormat="1" ht="207.75" customHeight="1">
      <c r="A37" s="40" t="e">
        <f>#REF!+1</f>
        <v>#REF!</v>
      </c>
      <c r="B37" s="1" t="s">
        <v>51</v>
      </c>
      <c r="C37" s="12" t="s">
        <v>58</v>
      </c>
      <c r="D37" s="76" t="s">
        <v>180</v>
      </c>
      <c r="E37" s="30">
        <v>75413.96</v>
      </c>
      <c r="F37" s="30">
        <v>75413.96</v>
      </c>
      <c r="G37" s="54">
        <v>0</v>
      </c>
      <c r="H37" s="54">
        <v>0</v>
      </c>
      <c r="I37" s="54">
        <v>0</v>
      </c>
      <c r="J37" s="54">
        <v>70396</v>
      </c>
      <c r="K37" s="54">
        <v>70396</v>
      </c>
      <c r="L37" s="55">
        <v>0</v>
      </c>
    </row>
    <row r="38" spans="1:12" s="53" customFormat="1" ht="112.5">
      <c r="A38" s="40" t="e">
        <f>#REF!+1</f>
        <v>#REF!</v>
      </c>
      <c r="B38" s="1" t="s">
        <v>54</v>
      </c>
      <c r="C38" s="12" t="s">
        <v>59</v>
      </c>
      <c r="D38" s="18" t="s">
        <v>181</v>
      </c>
      <c r="E38" s="30">
        <v>5568.78</v>
      </c>
      <c r="F38" s="30">
        <v>5568.78</v>
      </c>
      <c r="G38" s="54">
        <v>0</v>
      </c>
      <c r="H38" s="54">
        <v>0</v>
      </c>
      <c r="I38" s="54">
        <v>0</v>
      </c>
      <c r="J38" s="54">
        <v>5016</v>
      </c>
      <c r="K38" s="54">
        <v>5016</v>
      </c>
      <c r="L38" s="55">
        <v>0</v>
      </c>
    </row>
    <row r="39" spans="1:12" s="53" customFormat="1" ht="56.25">
      <c r="A39" s="40"/>
      <c r="B39" s="1"/>
      <c r="C39" s="12" t="s">
        <v>242</v>
      </c>
      <c r="D39" s="18" t="s">
        <v>182</v>
      </c>
      <c r="E39" s="30">
        <v>10518.91</v>
      </c>
      <c r="F39" s="30">
        <v>10518.91</v>
      </c>
      <c r="G39" s="54"/>
      <c r="H39" s="54"/>
      <c r="I39" s="54"/>
      <c r="J39" s="54"/>
      <c r="K39" s="54"/>
      <c r="L39" s="55"/>
    </row>
    <row r="40" spans="1:12" s="53" customFormat="1" ht="56.25">
      <c r="A40" s="40" t="e">
        <f>#REF!+1</f>
        <v>#REF!</v>
      </c>
      <c r="B40" s="1" t="s">
        <v>19</v>
      </c>
      <c r="C40" s="12" t="s">
        <v>60</v>
      </c>
      <c r="D40" s="20" t="s">
        <v>182</v>
      </c>
      <c r="E40" s="30">
        <v>506598.35</v>
      </c>
      <c r="F40" s="30">
        <v>506598.35</v>
      </c>
      <c r="G40" s="54">
        <v>0</v>
      </c>
      <c r="H40" s="54">
        <v>0</v>
      </c>
      <c r="I40" s="54">
        <v>0</v>
      </c>
      <c r="J40" s="54">
        <v>472498</v>
      </c>
      <c r="K40" s="54">
        <v>472498</v>
      </c>
      <c r="L40" s="55">
        <v>81016.18</v>
      </c>
    </row>
    <row r="41" spans="1:12" s="53" customFormat="1" ht="281.25">
      <c r="A41" s="40" t="e">
        <f>#REF!+1</f>
        <v>#REF!</v>
      </c>
      <c r="B41" s="1" t="s">
        <v>51</v>
      </c>
      <c r="C41" s="12" t="s">
        <v>61</v>
      </c>
      <c r="D41" s="20" t="s">
        <v>183</v>
      </c>
      <c r="E41" s="32">
        <v>136164</v>
      </c>
      <c r="F41" s="32">
        <v>131349</v>
      </c>
      <c r="G41" s="54">
        <v>0</v>
      </c>
      <c r="H41" s="54">
        <v>0</v>
      </c>
      <c r="I41" s="54">
        <v>0</v>
      </c>
      <c r="J41" s="54">
        <v>228900</v>
      </c>
      <c r="K41" s="54">
        <v>228900</v>
      </c>
      <c r="L41" s="55">
        <v>6600</v>
      </c>
    </row>
    <row r="42" spans="1:12" s="53" customFormat="1" ht="112.5">
      <c r="A42" s="40" t="e">
        <f>#REF!+1</f>
        <v>#REF!</v>
      </c>
      <c r="B42" s="1" t="s">
        <v>54</v>
      </c>
      <c r="C42" s="12" t="s">
        <v>62</v>
      </c>
      <c r="D42" s="20" t="s">
        <v>184</v>
      </c>
      <c r="E42" s="32">
        <v>2746</v>
      </c>
      <c r="F42" s="30">
        <v>2745.42</v>
      </c>
      <c r="G42" s="54">
        <v>0</v>
      </c>
      <c r="H42" s="54">
        <v>0</v>
      </c>
      <c r="I42" s="54">
        <v>0</v>
      </c>
      <c r="J42" s="54">
        <v>5000</v>
      </c>
      <c r="K42" s="54">
        <v>5000</v>
      </c>
      <c r="L42" s="55">
        <v>0</v>
      </c>
    </row>
    <row r="43" spans="1:12" s="53" customFormat="1" ht="37.5">
      <c r="A43" s="40" t="e">
        <f>#REF!+1</f>
        <v>#REF!</v>
      </c>
      <c r="B43" s="1" t="s">
        <v>54</v>
      </c>
      <c r="C43" s="12" t="s">
        <v>63</v>
      </c>
      <c r="D43" s="20" t="s">
        <v>185</v>
      </c>
      <c r="E43" s="32">
        <v>45111</v>
      </c>
      <c r="F43" s="47">
        <v>44863.4</v>
      </c>
      <c r="G43" s="54">
        <v>0</v>
      </c>
      <c r="H43" s="54">
        <v>0</v>
      </c>
      <c r="I43" s="54">
        <v>0</v>
      </c>
      <c r="J43" s="54">
        <v>160000</v>
      </c>
      <c r="K43" s="54">
        <v>160000</v>
      </c>
      <c r="L43" s="55">
        <v>12859.43</v>
      </c>
    </row>
    <row r="44" spans="1:12" s="53" customFormat="1" ht="56.25">
      <c r="A44" s="40" t="e">
        <f>#REF!+1</f>
        <v>#REF!</v>
      </c>
      <c r="B44" s="1" t="s">
        <v>54</v>
      </c>
      <c r="C44" s="12" t="s">
        <v>64</v>
      </c>
      <c r="D44" s="20" t="s">
        <v>65</v>
      </c>
      <c r="E44" s="32">
        <v>1993920</v>
      </c>
      <c r="F44" s="32">
        <v>1993920</v>
      </c>
      <c r="G44" s="54">
        <v>0</v>
      </c>
      <c r="H44" s="54">
        <v>0</v>
      </c>
      <c r="I44" s="54">
        <v>0</v>
      </c>
      <c r="J44" s="54">
        <v>1585764</v>
      </c>
      <c r="K44" s="54">
        <v>1585764</v>
      </c>
      <c r="L44" s="55">
        <v>130854</v>
      </c>
    </row>
    <row r="45" spans="1:12" s="53" customFormat="1" ht="56.25">
      <c r="A45" s="40" t="e">
        <f>#REF!+1</f>
        <v>#REF!</v>
      </c>
      <c r="B45" s="1" t="s">
        <v>54</v>
      </c>
      <c r="C45" s="12" t="s">
        <v>66</v>
      </c>
      <c r="D45" s="20" t="s">
        <v>67</v>
      </c>
      <c r="E45" s="32">
        <v>353628</v>
      </c>
      <c r="F45" s="32">
        <v>353628</v>
      </c>
      <c r="G45" s="54">
        <v>0</v>
      </c>
      <c r="H45" s="54">
        <v>0</v>
      </c>
      <c r="I45" s="54">
        <v>0</v>
      </c>
      <c r="J45" s="54">
        <v>353628</v>
      </c>
      <c r="K45" s="54">
        <v>353628</v>
      </c>
      <c r="L45" s="55">
        <v>0</v>
      </c>
    </row>
    <row r="46" spans="1:12" s="53" customFormat="1" ht="37.5">
      <c r="A46" s="40" t="e">
        <f>#REF!+1</f>
        <v>#REF!</v>
      </c>
      <c r="B46" s="1" t="s">
        <v>68</v>
      </c>
      <c r="C46" s="12" t="s">
        <v>69</v>
      </c>
      <c r="D46" s="19" t="s">
        <v>186</v>
      </c>
      <c r="E46" s="32">
        <v>1018128.03</v>
      </c>
      <c r="F46" s="47">
        <v>974439.48</v>
      </c>
      <c r="G46" s="54">
        <v>0</v>
      </c>
      <c r="H46" s="54">
        <v>0</v>
      </c>
      <c r="I46" s="54">
        <v>0</v>
      </c>
      <c r="J46" s="54">
        <v>1059500</v>
      </c>
      <c r="K46" s="54">
        <v>1059500</v>
      </c>
      <c r="L46" s="55">
        <v>188689.11</v>
      </c>
    </row>
    <row r="47" spans="1:12" s="53" customFormat="1" ht="37.5">
      <c r="A47" s="40" t="e">
        <f>#REF!+1</f>
        <v>#REF!</v>
      </c>
      <c r="B47" s="1" t="s">
        <v>68</v>
      </c>
      <c r="C47" s="12" t="s">
        <v>70</v>
      </c>
      <c r="D47" s="18" t="s">
        <v>71</v>
      </c>
      <c r="E47" s="30">
        <v>75357.38</v>
      </c>
      <c r="F47" s="30">
        <v>75101.71</v>
      </c>
      <c r="G47" s="54">
        <v>0</v>
      </c>
      <c r="H47" s="54">
        <v>0</v>
      </c>
      <c r="I47" s="54">
        <v>0</v>
      </c>
      <c r="J47" s="54">
        <v>207600</v>
      </c>
      <c r="K47" s="54">
        <v>207600</v>
      </c>
      <c r="L47" s="55">
        <v>58316.64</v>
      </c>
    </row>
    <row r="48" spans="1:12" s="53" customFormat="1" ht="18.75">
      <c r="A48" s="40" t="e">
        <f>#REF!+1</f>
        <v>#REF!</v>
      </c>
      <c r="B48" s="1" t="s">
        <v>68</v>
      </c>
      <c r="C48" s="12" t="s">
        <v>72</v>
      </c>
      <c r="D48" s="18" t="s">
        <v>73</v>
      </c>
      <c r="E48" s="32">
        <v>61016315.97</v>
      </c>
      <c r="F48" s="30">
        <v>59678129.58</v>
      </c>
      <c r="G48" s="54">
        <v>0</v>
      </c>
      <c r="H48" s="54">
        <v>0</v>
      </c>
      <c r="I48" s="54">
        <v>0</v>
      </c>
      <c r="J48" s="54">
        <v>63688900</v>
      </c>
      <c r="K48" s="54">
        <v>63688900</v>
      </c>
      <c r="L48" s="55">
        <v>14717264.52</v>
      </c>
    </row>
    <row r="49" spans="1:12" s="53" customFormat="1" ht="37.5">
      <c r="A49" s="40" t="e">
        <f>#REF!+1</f>
        <v>#REF!</v>
      </c>
      <c r="B49" s="1" t="s">
        <v>68</v>
      </c>
      <c r="C49" s="12" t="s">
        <v>74</v>
      </c>
      <c r="D49" s="18" t="s">
        <v>75</v>
      </c>
      <c r="E49" s="32">
        <v>7963688.19</v>
      </c>
      <c r="F49" s="30">
        <v>7841134.04</v>
      </c>
      <c r="G49" s="54">
        <v>0</v>
      </c>
      <c r="H49" s="54">
        <v>0</v>
      </c>
      <c r="I49" s="54">
        <v>0</v>
      </c>
      <c r="J49" s="54">
        <v>8906400</v>
      </c>
      <c r="K49" s="54">
        <v>8906400</v>
      </c>
      <c r="L49" s="55">
        <v>1723025.22</v>
      </c>
    </row>
    <row r="50" spans="1:12" s="53" customFormat="1" ht="18.75">
      <c r="A50" s="40" t="e">
        <f>#REF!+1</f>
        <v>#REF!</v>
      </c>
      <c r="B50" s="1" t="s">
        <v>68</v>
      </c>
      <c r="C50" s="12" t="s">
        <v>76</v>
      </c>
      <c r="D50" s="18" t="s">
        <v>77</v>
      </c>
      <c r="E50" s="32">
        <v>18198774.74</v>
      </c>
      <c r="F50" s="30">
        <v>17774916.58</v>
      </c>
      <c r="G50" s="54">
        <v>0</v>
      </c>
      <c r="H50" s="54">
        <v>0</v>
      </c>
      <c r="I50" s="54">
        <v>0</v>
      </c>
      <c r="J50" s="54">
        <v>21372200</v>
      </c>
      <c r="K50" s="54">
        <v>21372200</v>
      </c>
      <c r="L50" s="55">
        <v>4023431.26</v>
      </c>
    </row>
    <row r="51" spans="1:12" s="53" customFormat="1" ht="18.75">
      <c r="A51" s="40" t="e">
        <f>#REF!+1</f>
        <v>#REF!</v>
      </c>
      <c r="B51" s="1" t="s">
        <v>68</v>
      </c>
      <c r="C51" s="12" t="s">
        <v>78</v>
      </c>
      <c r="D51" s="18" t="s">
        <v>79</v>
      </c>
      <c r="E51" s="32">
        <v>1139047.66</v>
      </c>
      <c r="F51" s="30">
        <v>814844.34</v>
      </c>
      <c r="G51" s="54">
        <v>0</v>
      </c>
      <c r="H51" s="54">
        <v>0</v>
      </c>
      <c r="I51" s="54">
        <v>0</v>
      </c>
      <c r="J51" s="54">
        <v>1477500</v>
      </c>
      <c r="K51" s="54">
        <v>1477500</v>
      </c>
      <c r="L51" s="55">
        <v>199022.75</v>
      </c>
    </row>
    <row r="52" spans="1:12" s="53" customFormat="1" ht="18.75">
      <c r="A52" s="40" t="e">
        <f>#REF!+1</f>
        <v>#REF!</v>
      </c>
      <c r="B52" s="1" t="s">
        <v>68</v>
      </c>
      <c r="C52" s="12" t="s">
        <v>80</v>
      </c>
      <c r="D52" s="18" t="s">
        <v>81</v>
      </c>
      <c r="E52" s="32">
        <v>214140</v>
      </c>
      <c r="F52" s="32">
        <v>214140</v>
      </c>
      <c r="G52" s="54">
        <v>0</v>
      </c>
      <c r="H52" s="54">
        <v>0</v>
      </c>
      <c r="I52" s="54">
        <v>0</v>
      </c>
      <c r="J52" s="54">
        <v>154800</v>
      </c>
      <c r="K52" s="54">
        <v>154800</v>
      </c>
      <c r="L52" s="55">
        <v>28380</v>
      </c>
    </row>
    <row r="53" spans="1:12" s="53" customFormat="1" ht="37.5">
      <c r="A53" s="40" t="e">
        <f>#REF!+1</f>
        <v>#REF!</v>
      </c>
      <c r="B53" s="1" t="s">
        <v>68</v>
      </c>
      <c r="C53" s="12" t="s">
        <v>82</v>
      </c>
      <c r="D53" s="18" t="s">
        <v>83</v>
      </c>
      <c r="E53" s="30">
        <v>14305181.91</v>
      </c>
      <c r="F53" s="30">
        <v>14272495.58</v>
      </c>
      <c r="G53" s="54">
        <v>0</v>
      </c>
      <c r="H53" s="54">
        <v>0</v>
      </c>
      <c r="I53" s="54">
        <v>0</v>
      </c>
      <c r="J53" s="54">
        <v>14946000</v>
      </c>
      <c r="K53" s="54">
        <v>14946000</v>
      </c>
      <c r="L53" s="55">
        <v>3629510.85</v>
      </c>
    </row>
    <row r="54" spans="1:12" s="53" customFormat="1" ht="37.5">
      <c r="A54" s="40" t="e">
        <f>#REF!+1</f>
        <v>#REF!</v>
      </c>
      <c r="B54" s="1" t="s">
        <v>15</v>
      </c>
      <c r="C54" s="12" t="s">
        <v>84</v>
      </c>
      <c r="D54" s="18" t="s">
        <v>85</v>
      </c>
      <c r="E54" s="30">
        <v>18122053.7</v>
      </c>
      <c r="F54" s="30">
        <v>18121911.38</v>
      </c>
      <c r="G54" s="54">
        <v>0</v>
      </c>
      <c r="H54" s="54">
        <v>0</v>
      </c>
      <c r="I54" s="54">
        <v>0</v>
      </c>
      <c r="J54" s="54">
        <v>18114400</v>
      </c>
      <c r="K54" s="54">
        <v>18114400</v>
      </c>
      <c r="L54" s="55">
        <v>4321100.74</v>
      </c>
    </row>
    <row r="55" spans="1:12" s="53" customFormat="1" ht="37.5">
      <c r="A55" s="40" t="e">
        <f>#REF!+1</f>
        <v>#REF!</v>
      </c>
      <c r="B55" s="1" t="s">
        <v>15</v>
      </c>
      <c r="C55" s="12" t="s">
        <v>86</v>
      </c>
      <c r="D55" s="18" t="s">
        <v>87</v>
      </c>
      <c r="E55" s="32">
        <v>1792512.42</v>
      </c>
      <c r="F55" s="30">
        <v>1770556.08</v>
      </c>
      <c r="G55" s="54">
        <v>0</v>
      </c>
      <c r="H55" s="54">
        <v>0</v>
      </c>
      <c r="I55" s="54">
        <v>0</v>
      </c>
      <c r="J55" s="54">
        <v>1798600</v>
      </c>
      <c r="K55" s="54">
        <v>1798600</v>
      </c>
      <c r="L55" s="55">
        <v>400189.02</v>
      </c>
    </row>
    <row r="56" spans="1:12" s="53" customFormat="1" ht="18.75">
      <c r="A56" s="40" t="e">
        <f>#REF!+1</f>
        <v>#REF!</v>
      </c>
      <c r="B56" s="1" t="s">
        <v>18</v>
      </c>
      <c r="C56" s="12" t="s">
        <v>88</v>
      </c>
      <c r="D56" s="13" t="s">
        <v>167</v>
      </c>
      <c r="E56" s="32">
        <v>4154526</v>
      </c>
      <c r="F56" s="30">
        <v>4133634.59</v>
      </c>
      <c r="G56" s="54">
        <v>0</v>
      </c>
      <c r="H56" s="54">
        <v>5101.33</v>
      </c>
      <c r="I56" s="54">
        <v>0</v>
      </c>
      <c r="J56" s="54">
        <v>4105724</v>
      </c>
      <c r="K56" s="54">
        <v>4105724</v>
      </c>
      <c r="L56" s="55">
        <v>1059672.94</v>
      </c>
    </row>
    <row r="57" spans="1:12" s="53" customFormat="1" ht="37.5">
      <c r="A57" s="40"/>
      <c r="B57" s="1"/>
      <c r="C57" s="12" t="s">
        <v>225</v>
      </c>
      <c r="D57" s="13" t="s">
        <v>226</v>
      </c>
      <c r="E57" s="32">
        <v>20720</v>
      </c>
      <c r="F57" s="30">
        <v>20619</v>
      </c>
      <c r="G57" s="54"/>
      <c r="H57" s="54"/>
      <c r="I57" s="54"/>
      <c r="J57" s="54"/>
      <c r="K57" s="54"/>
      <c r="L57" s="55"/>
    </row>
    <row r="58" spans="1:12" s="53" customFormat="1" ht="37.5">
      <c r="A58" s="40" t="e">
        <f>#REF!+1</f>
        <v>#REF!</v>
      </c>
      <c r="B58" s="1" t="s">
        <v>68</v>
      </c>
      <c r="C58" s="12" t="s">
        <v>89</v>
      </c>
      <c r="D58" s="19" t="s">
        <v>175</v>
      </c>
      <c r="E58" s="32">
        <v>675487</v>
      </c>
      <c r="F58" s="30">
        <v>674785.77</v>
      </c>
      <c r="G58" s="54">
        <v>0</v>
      </c>
      <c r="H58" s="54">
        <v>0</v>
      </c>
      <c r="I58" s="54">
        <v>0</v>
      </c>
      <c r="J58" s="54">
        <v>612242</v>
      </c>
      <c r="K58" s="54">
        <v>612242</v>
      </c>
      <c r="L58" s="55">
        <v>141336.13</v>
      </c>
    </row>
    <row r="59" spans="1:12" s="53" customFormat="1" ht="37.5">
      <c r="A59" s="40" t="e">
        <f>#REF!+1</f>
        <v>#REF!</v>
      </c>
      <c r="B59" s="1" t="s">
        <v>68</v>
      </c>
      <c r="C59" s="12" t="s">
        <v>7</v>
      </c>
      <c r="D59" s="19" t="s">
        <v>176</v>
      </c>
      <c r="E59" s="32">
        <v>69148</v>
      </c>
      <c r="F59" s="30">
        <v>68966.97</v>
      </c>
      <c r="G59" s="54">
        <v>0</v>
      </c>
      <c r="H59" s="54">
        <v>0</v>
      </c>
      <c r="I59" s="54">
        <v>0</v>
      </c>
      <c r="J59" s="54">
        <v>81778</v>
      </c>
      <c r="K59" s="54">
        <v>81778</v>
      </c>
      <c r="L59" s="55">
        <v>19483.65</v>
      </c>
    </row>
    <row r="60" spans="1:12" s="53" customFormat="1" ht="18.75">
      <c r="A60" s="40"/>
      <c r="B60" s="1"/>
      <c r="C60" s="12" t="s">
        <v>202</v>
      </c>
      <c r="D60" s="19" t="s">
        <v>203</v>
      </c>
      <c r="E60" s="32">
        <v>14800</v>
      </c>
      <c r="F60" s="32">
        <v>14799.5</v>
      </c>
      <c r="G60" s="54"/>
      <c r="H60" s="54"/>
      <c r="I60" s="54"/>
      <c r="J60" s="54"/>
      <c r="K60" s="54"/>
      <c r="L60" s="55"/>
    </row>
    <row r="61" spans="1:12" s="53" customFormat="1" ht="56.25">
      <c r="A61" s="40" t="e">
        <f>#REF!+1</f>
        <v>#REF!</v>
      </c>
      <c r="B61" s="1" t="s">
        <v>68</v>
      </c>
      <c r="C61" s="12" t="s">
        <v>90</v>
      </c>
      <c r="D61" s="19" t="s">
        <v>177</v>
      </c>
      <c r="E61" s="32">
        <v>205765</v>
      </c>
      <c r="F61" s="30">
        <v>205402.94</v>
      </c>
      <c r="G61" s="54">
        <v>0</v>
      </c>
      <c r="H61" s="54">
        <v>0</v>
      </c>
      <c r="I61" s="54">
        <v>0</v>
      </c>
      <c r="J61" s="54">
        <v>181457</v>
      </c>
      <c r="K61" s="54">
        <v>181457</v>
      </c>
      <c r="L61" s="55">
        <v>2380</v>
      </c>
    </row>
    <row r="62" spans="1:12" s="53" customFormat="1" ht="93.75">
      <c r="A62" s="40" t="e">
        <f>#REF!+1</f>
        <v>#REF!</v>
      </c>
      <c r="B62" s="1" t="s">
        <v>68</v>
      </c>
      <c r="C62" s="12" t="s">
        <v>91</v>
      </c>
      <c r="D62" s="19" t="s">
        <v>174</v>
      </c>
      <c r="E62" s="32">
        <v>519450</v>
      </c>
      <c r="F62" s="32">
        <v>519450</v>
      </c>
      <c r="G62" s="54">
        <v>0</v>
      </c>
      <c r="H62" s="54">
        <v>0</v>
      </c>
      <c r="I62" s="54">
        <v>0</v>
      </c>
      <c r="J62" s="54">
        <v>582170</v>
      </c>
      <c r="K62" s="54">
        <v>582170</v>
      </c>
      <c r="L62" s="55">
        <v>0</v>
      </c>
    </row>
    <row r="63" spans="1:12" s="53" customFormat="1" ht="93.75">
      <c r="A63" s="40" t="e">
        <f>#REF!+1</f>
        <v>#REF!</v>
      </c>
      <c r="B63" s="1" t="s">
        <v>15</v>
      </c>
      <c r="C63" s="12" t="s">
        <v>92</v>
      </c>
      <c r="D63" s="13" t="s">
        <v>93</v>
      </c>
      <c r="E63" s="32">
        <v>561642</v>
      </c>
      <c r="F63" s="30">
        <v>551044.33</v>
      </c>
      <c r="G63" s="54">
        <v>0</v>
      </c>
      <c r="H63" s="54">
        <v>0</v>
      </c>
      <c r="I63" s="54">
        <v>0</v>
      </c>
      <c r="J63" s="54">
        <v>561642</v>
      </c>
      <c r="K63" s="54">
        <v>561642</v>
      </c>
      <c r="L63" s="55">
        <v>130443.81</v>
      </c>
    </row>
    <row r="64" spans="1:12" s="53" customFormat="1" ht="37.5">
      <c r="A64" s="40" t="e">
        <f>#REF!+1</f>
        <v>#REF!</v>
      </c>
      <c r="B64" s="1" t="s">
        <v>51</v>
      </c>
      <c r="C64" s="12" t="s">
        <v>94</v>
      </c>
      <c r="D64" s="13" t="s">
        <v>95</v>
      </c>
      <c r="E64" s="32">
        <v>184609</v>
      </c>
      <c r="F64" s="32">
        <v>183089</v>
      </c>
      <c r="G64" s="54">
        <v>0</v>
      </c>
      <c r="H64" s="54">
        <v>0</v>
      </c>
      <c r="I64" s="54">
        <v>0</v>
      </c>
      <c r="J64" s="54">
        <v>219609</v>
      </c>
      <c r="K64" s="54">
        <v>219609</v>
      </c>
      <c r="L64" s="55">
        <v>24500</v>
      </c>
    </row>
    <row r="65" spans="1:12" s="53" customFormat="1" ht="56.25">
      <c r="A65" s="40"/>
      <c r="B65" s="1"/>
      <c r="C65" s="12" t="s">
        <v>215</v>
      </c>
      <c r="D65" s="13" t="s">
        <v>216</v>
      </c>
      <c r="E65" s="32">
        <v>48076</v>
      </c>
      <c r="F65" s="30">
        <v>48067.99</v>
      </c>
      <c r="G65" s="54"/>
      <c r="H65" s="54"/>
      <c r="I65" s="54"/>
      <c r="J65" s="54"/>
      <c r="K65" s="54"/>
      <c r="L65" s="55"/>
    </row>
    <row r="66" spans="1:12" s="53" customFormat="1" ht="18.75">
      <c r="A66" s="40" t="e">
        <f>#REF!+1</f>
        <v>#REF!</v>
      </c>
      <c r="B66" s="1" t="s">
        <v>96</v>
      </c>
      <c r="C66" s="12" t="s">
        <v>50</v>
      </c>
      <c r="D66" s="13" t="s">
        <v>97</v>
      </c>
      <c r="E66" s="32">
        <v>359757.65</v>
      </c>
      <c r="F66" s="30">
        <v>354828.76</v>
      </c>
      <c r="G66" s="54">
        <v>0</v>
      </c>
      <c r="H66" s="54">
        <v>0</v>
      </c>
      <c r="I66" s="54">
        <v>25012.08</v>
      </c>
      <c r="J66" s="54">
        <v>602979</v>
      </c>
      <c r="K66" s="54">
        <v>627991.08</v>
      </c>
      <c r="L66" s="55">
        <v>62679.23</v>
      </c>
    </row>
    <row r="67" spans="1:12" s="53" customFormat="1" ht="18.75">
      <c r="A67" s="40" t="e">
        <f>#REF!+1</f>
        <v>#REF!</v>
      </c>
      <c r="B67" s="1" t="s">
        <v>22</v>
      </c>
      <c r="C67" s="12" t="s">
        <v>187</v>
      </c>
      <c r="D67" s="13" t="s">
        <v>98</v>
      </c>
      <c r="E67" s="32">
        <v>4376991.18</v>
      </c>
      <c r="F67" s="32">
        <v>4216620.88</v>
      </c>
      <c r="G67" s="54">
        <v>0</v>
      </c>
      <c r="H67" s="54">
        <v>0</v>
      </c>
      <c r="I67" s="54">
        <v>0</v>
      </c>
      <c r="J67" s="54">
        <v>2892940</v>
      </c>
      <c r="K67" s="54">
        <v>2892940</v>
      </c>
      <c r="L67" s="55">
        <v>342300</v>
      </c>
    </row>
    <row r="68" spans="1:12" s="50" customFormat="1" ht="18.75">
      <c r="A68" s="67" t="e">
        <f>#REF!+1</f>
        <v>#REF!</v>
      </c>
      <c r="B68" s="4" t="s">
        <v>2</v>
      </c>
      <c r="C68" s="11" t="s">
        <v>99</v>
      </c>
      <c r="D68" s="5" t="s">
        <v>100</v>
      </c>
      <c r="E68" s="33">
        <f>E69+E70+E71+E72+E73+E74</f>
        <v>24677030</v>
      </c>
      <c r="F68" s="31">
        <f>F69+F70+F71+F72+F73+F74</f>
        <v>24583472.16</v>
      </c>
      <c r="G68" s="51">
        <v>25989</v>
      </c>
      <c r="H68" s="51">
        <v>286794.69</v>
      </c>
      <c r="I68" s="51">
        <v>2100</v>
      </c>
      <c r="J68" s="51">
        <v>25284228</v>
      </c>
      <c r="K68" s="51">
        <v>25286328</v>
      </c>
      <c r="L68" s="52">
        <v>6423960.55</v>
      </c>
    </row>
    <row r="69" spans="1:12" s="53" customFormat="1" ht="18.75">
      <c r="A69" s="40" t="e">
        <f>#REF!+1</f>
        <v>#REF!</v>
      </c>
      <c r="B69" s="1" t="s">
        <v>101</v>
      </c>
      <c r="C69" s="12" t="s">
        <v>102</v>
      </c>
      <c r="D69" s="19" t="s">
        <v>103</v>
      </c>
      <c r="E69" s="32">
        <v>2240983</v>
      </c>
      <c r="F69" s="30">
        <v>2217739.27</v>
      </c>
      <c r="G69" s="54">
        <v>0</v>
      </c>
      <c r="H69" s="54">
        <v>0</v>
      </c>
      <c r="I69" s="54">
        <v>0</v>
      </c>
      <c r="J69" s="54">
        <v>2331173</v>
      </c>
      <c r="K69" s="54">
        <v>2331173</v>
      </c>
      <c r="L69" s="55">
        <v>657839.04</v>
      </c>
    </row>
    <row r="70" spans="1:13" s="53" customFormat="1" ht="37.5">
      <c r="A70" s="40" t="e">
        <f>#REF!+1</f>
        <v>#REF!</v>
      </c>
      <c r="B70" s="1" t="s">
        <v>104</v>
      </c>
      <c r="C70" s="12" t="s">
        <v>105</v>
      </c>
      <c r="D70" s="19" t="s">
        <v>188</v>
      </c>
      <c r="E70" s="32">
        <v>485890</v>
      </c>
      <c r="F70" s="30">
        <v>485726.64</v>
      </c>
      <c r="G70" s="54">
        <v>0</v>
      </c>
      <c r="H70" s="54">
        <v>0</v>
      </c>
      <c r="I70" s="54">
        <v>0</v>
      </c>
      <c r="J70" s="54">
        <v>250000</v>
      </c>
      <c r="K70" s="54">
        <v>250000</v>
      </c>
      <c r="L70" s="55">
        <v>53405</v>
      </c>
      <c r="M70" s="56"/>
    </row>
    <row r="71" spans="1:12" s="53" customFormat="1" ht="18.75">
      <c r="A71" s="40" t="e">
        <f>#REF!+1</f>
        <v>#REF!</v>
      </c>
      <c r="B71" s="1" t="s">
        <v>106</v>
      </c>
      <c r="C71" s="12" t="s">
        <v>107</v>
      </c>
      <c r="D71" s="19" t="s">
        <v>189</v>
      </c>
      <c r="E71" s="32">
        <v>3657198</v>
      </c>
      <c r="F71" s="30">
        <v>3641487.32</v>
      </c>
      <c r="G71" s="54">
        <v>0</v>
      </c>
      <c r="H71" s="54">
        <v>240</v>
      </c>
      <c r="I71" s="54">
        <v>2100</v>
      </c>
      <c r="J71" s="54">
        <v>3681864</v>
      </c>
      <c r="K71" s="54">
        <v>3683964</v>
      </c>
      <c r="L71" s="55">
        <v>973931.34</v>
      </c>
    </row>
    <row r="72" spans="1:12" s="53" customFormat="1" ht="18.75">
      <c r="A72" s="40" t="e">
        <f>#REF!+1</f>
        <v>#REF!</v>
      </c>
      <c r="B72" s="1" t="s">
        <v>106</v>
      </c>
      <c r="C72" s="12" t="s">
        <v>108</v>
      </c>
      <c r="D72" s="19" t="s">
        <v>190</v>
      </c>
      <c r="E72" s="32">
        <v>1674539</v>
      </c>
      <c r="F72" s="30">
        <v>1656094.5</v>
      </c>
      <c r="G72" s="54">
        <v>12990</v>
      </c>
      <c r="H72" s="54">
        <v>1336.81</v>
      </c>
      <c r="I72" s="54">
        <v>0</v>
      </c>
      <c r="J72" s="54">
        <v>1624539</v>
      </c>
      <c r="K72" s="54">
        <v>1624539</v>
      </c>
      <c r="L72" s="55">
        <v>421674.63</v>
      </c>
    </row>
    <row r="73" spans="1:12" s="53" customFormat="1" ht="37.5">
      <c r="A73" s="40" t="e">
        <f>#REF!+1</f>
        <v>#REF!</v>
      </c>
      <c r="B73" s="1" t="s">
        <v>109</v>
      </c>
      <c r="C73" s="12" t="s">
        <v>110</v>
      </c>
      <c r="D73" s="19" t="s">
        <v>191</v>
      </c>
      <c r="E73" s="32">
        <v>7619743</v>
      </c>
      <c r="F73" s="30">
        <v>7583806.93</v>
      </c>
      <c r="G73" s="54">
        <v>12999</v>
      </c>
      <c r="H73" s="54">
        <v>84201.26</v>
      </c>
      <c r="I73" s="54">
        <v>0</v>
      </c>
      <c r="J73" s="54">
        <v>7273817</v>
      </c>
      <c r="K73" s="54">
        <v>7273817</v>
      </c>
      <c r="L73" s="55">
        <v>1887265.77</v>
      </c>
    </row>
    <row r="74" spans="1:12" s="53" customFormat="1" ht="18.75">
      <c r="A74" s="40" t="e">
        <f>#REF!+1</f>
        <v>#REF!</v>
      </c>
      <c r="B74" s="1" t="s">
        <v>21</v>
      </c>
      <c r="C74" s="12" t="s">
        <v>111</v>
      </c>
      <c r="D74" s="19" t="s">
        <v>192</v>
      </c>
      <c r="E74" s="32">
        <v>8998677</v>
      </c>
      <c r="F74" s="30">
        <v>8998617.5</v>
      </c>
      <c r="G74" s="54">
        <v>0</v>
      </c>
      <c r="H74" s="54">
        <v>201016.62</v>
      </c>
      <c r="I74" s="54">
        <v>0</v>
      </c>
      <c r="J74" s="54">
        <v>10122835</v>
      </c>
      <c r="K74" s="54">
        <v>10122835</v>
      </c>
      <c r="L74" s="55">
        <v>2429844.77</v>
      </c>
    </row>
    <row r="75" spans="1:23" s="50" customFormat="1" ht="18.75">
      <c r="A75" s="67" t="e">
        <f>#REF!+1</f>
        <v>#REF!</v>
      </c>
      <c r="B75" s="4" t="s">
        <v>2</v>
      </c>
      <c r="C75" s="11" t="s">
        <v>112</v>
      </c>
      <c r="D75" s="5" t="s">
        <v>113</v>
      </c>
      <c r="E75" s="33">
        <f>E76+E77+E78+E79+E80+E81</f>
        <v>9954943</v>
      </c>
      <c r="F75" s="31">
        <f>F76+F77+F78+F79+F80+F81</f>
        <v>9857503.1</v>
      </c>
      <c r="G75" s="51">
        <v>0</v>
      </c>
      <c r="H75" s="51">
        <v>289248.45</v>
      </c>
      <c r="I75" s="51">
        <v>87604.14</v>
      </c>
      <c r="J75" s="51">
        <v>10773998</v>
      </c>
      <c r="K75" s="51">
        <v>10895497.92</v>
      </c>
      <c r="L75" s="52">
        <v>2706139.43</v>
      </c>
      <c r="M75" s="53"/>
      <c r="N75" s="53"/>
      <c r="O75" s="53"/>
      <c r="P75" s="53"/>
      <c r="Q75" s="53"/>
      <c r="R75" s="53"/>
      <c r="S75" s="53"/>
      <c r="T75" s="53"/>
      <c r="U75" s="53"/>
      <c r="V75" s="53"/>
      <c r="W75" s="53"/>
    </row>
    <row r="76" spans="1:23" s="53" customFormat="1" ht="37.5">
      <c r="A76" s="40" t="e">
        <f>#REF!+1</f>
        <v>#REF!</v>
      </c>
      <c r="B76" s="1" t="s">
        <v>114</v>
      </c>
      <c r="C76" s="12" t="s">
        <v>115</v>
      </c>
      <c r="D76" s="21" t="s">
        <v>116</v>
      </c>
      <c r="E76" s="32">
        <v>58986</v>
      </c>
      <c r="F76" s="32">
        <v>58218</v>
      </c>
      <c r="G76" s="54">
        <v>0</v>
      </c>
      <c r="H76" s="54">
        <v>0</v>
      </c>
      <c r="I76" s="54">
        <v>0</v>
      </c>
      <c r="J76" s="54">
        <v>52486</v>
      </c>
      <c r="K76" s="54">
        <v>52486</v>
      </c>
      <c r="L76" s="55">
        <v>5860</v>
      </c>
      <c r="M76" s="50"/>
      <c r="N76" s="50"/>
      <c r="O76" s="50"/>
      <c r="P76" s="50"/>
      <c r="Q76" s="50"/>
      <c r="R76" s="50"/>
      <c r="S76" s="50"/>
      <c r="T76" s="50"/>
      <c r="U76" s="50"/>
      <c r="V76" s="50"/>
      <c r="W76" s="50"/>
    </row>
    <row r="77" spans="1:12" s="53" customFormat="1" ht="37.5">
      <c r="A77" s="40" t="e">
        <f>#REF!+1</f>
        <v>#REF!</v>
      </c>
      <c r="B77" s="1" t="s">
        <v>114</v>
      </c>
      <c r="C77" s="12" t="s">
        <v>117</v>
      </c>
      <c r="D77" s="21" t="s">
        <v>118</v>
      </c>
      <c r="E77" s="32">
        <v>49977</v>
      </c>
      <c r="F77" s="30">
        <v>45656.79</v>
      </c>
      <c r="G77" s="54">
        <v>0</v>
      </c>
      <c r="H77" s="54">
        <v>0</v>
      </c>
      <c r="I77" s="54">
        <v>0</v>
      </c>
      <c r="J77" s="54">
        <v>39977</v>
      </c>
      <c r="K77" s="54">
        <v>39977</v>
      </c>
      <c r="L77" s="55">
        <v>5757.28</v>
      </c>
    </row>
    <row r="78" spans="1:12" s="53" customFormat="1" ht="37.5">
      <c r="A78" s="40" t="e">
        <f>#REF!+1</f>
        <v>#REF!</v>
      </c>
      <c r="B78" s="1" t="s">
        <v>114</v>
      </c>
      <c r="C78" s="12" t="s">
        <v>119</v>
      </c>
      <c r="D78" s="21" t="s">
        <v>120</v>
      </c>
      <c r="E78" s="32">
        <v>6490</v>
      </c>
      <c r="F78" s="30">
        <v>5872.76</v>
      </c>
      <c r="G78" s="54">
        <v>0</v>
      </c>
      <c r="H78" s="54">
        <v>0</v>
      </c>
      <c r="I78" s="54">
        <v>0</v>
      </c>
      <c r="J78" s="54">
        <v>6490</v>
      </c>
      <c r="K78" s="54">
        <v>6490</v>
      </c>
      <c r="L78" s="55">
        <v>470</v>
      </c>
    </row>
    <row r="79" spans="1:12" s="53" customFormat="1" ht="18.75">
      <c r="A79" s="40" t="e">
        <f>#REF!+1</f>
        <v>#REF!</v>
      </c>
      <c r="B79" s="1" t="s">
        <v>114</v>
      </c>
      <c r="C79" s="12" t="s">
        <v>121</v>
      </c>
      <c r="D79" s="21" t="s">
        <v>122</v>
      </c>
      <c r="E79" s="32">
        <v>3876874</v>
      </c>
      <c r="F79" s="30">
        <v>3785953.8</v>
      </c>
      <c r="G79" s="54">
        <v>0</v>
      </c>
      <c r="H79" s="54">
        <v>12917.77</v>
      </c>
      <c r="I79" s="54">
        <v>1540</v>
      </c>
      <c r="J79" s="54">
        <v>3945117</v>
      </c>
      <c r="K79" s="54">
        <v>3956055</v>
      </c>
      <c r="L79" s="55">
        <v>927961</v>
      </c>
    </row>
    <row r="80" spans="1:12" s="53" customFormat="1" ht="18.75">
      <c r="A80" s="40" t="e">
        <f>#REF!+1</f>
        <v>#REF!</v>
      </c>
      <c r="B80" s="1" t="s">
        <v>2</v>
      </c>
      <c r="C80" s="12" t="s">
        <v>217</v>
      </c>
      <c r="D80" s="21" t="s">
        <v>122</v>
      </c>
      <c r="E80" s="32">
        <v>5953616</v>
      </c>
      <c r="F80" s="30">
        <v>5952801.75</v>
      </c>
      <c r="G80" s="54">
        <v>0</v>
      </c>
      <c r="H80" s="54">
        <v>276330.68</v>
      </c>
      <c r="I80" s="54">
        <v>86064.14</v>
      </c>
      <c r="J80" s="54">
        <v>6722428</v>
      </c>
      <c r="K80" s="54">
        <v>6832989.92</v>
      </c>
      <c r="L80" s="55">
        <v>1766091.15</v>
      </c>
    </row>
    <row r="81" spans="1:12" s="53" customFormat="1" ht="56.25">
      <c r="A81" s="40"/>
      <c r="B81" s="1"/>
      <c r="C81" s="12" t="s">
        <v>218</v>
      </c>
      <c r="D81" s="21" t="s">
        <v>123</v>
      </c>
      <c r="E81" s="32">
        <v>9000</v>
      </c>
      <c r="F81" s="32">
        <v>9000</v>
      </c>
      <c r="G81" s="54"/>
      <c r="H81" s="54"/>
      <c r="I81" s="54"/>
      <c r="J81" s="54"/>
      <c r="K81" s="54"/>
      <c r="L81" s="55"/>
    </row>
    <row r="82" spans="1:23" s="50" customFormat="1" ht="18.75">
      <c r="A82" s="67" t="e">
        <f>#REF!+1</f>
        <v>#REF!</v>
      </c>
      <c r="B82" s="4" t="s">
        <v>2</v>
      </c>
      <c r="C82" s="11" t="s">
        <v>124</v>
      </c>
      <c r="D82" s="22" t="s">
        <v>193</v>
      </c>
      <c r="E82" s="31">
        <f>E84+E83+E85</f>
        <v>34126761.81</v>
      </c>
      <c r="F82" s="31">
        <f>F84+F83+F85</f>
        <v>33510224.9</v>
      </c>
      <c r="G82" s="51">
        <v>15425</v>
      </c>
      <c r="H82" s="51">
        <v>0</v>
      </c>
      <c r="I82" s="51">
        <v>0</v>
      </c>
      <c r="J82" s="51">
        <v>40406681</v>
      </c>
      <c r="K82" s="51">
        <v>40406681</v>
      </c>
      <c r="L82" s="52">
        <v>5522723.39</v>
      </c>
      <c r="M82" s="53"/>
      <c r="N82" s="53"/>
      <c r="O82" s="53"/>
      <c r="P82" s="53"/>
      <c r="Q82" s="53"/>
      <c r="R82" s="53"/>
      <c r="S82" s="53"/>
      <c r="T82" s="53"/>
      <c r="U82" s="53"/>
      <c r="V82" s="53"/>
      <c r="W82" s="53"/>
    </row>
    <row r="83" spans="1:12" s="57" customFormat="1" ht="56.25">
      <c r="A83" s="68"/>
      <c r="B83" s="1"/>
      <c r="C83" s="12" t="s">
        <v>219</v>
      </c>
      <c r="D83" s="21" t="s">
        <v>220</v>
      </c>
      <c r="E83" s="32">
        <v>156000</v>
      </c>
      <c r="F83" s="30">
        <v>137105.2</v>
      </c>
      <c r="G83" s="54"/>
      <c r="H83" s="54"/>
      <c r="I83" s="54"/>
      <c r="J83" s="54"/>
      <c r="K83" s="54"/>
      <c r="L83" s="55"/>
    </row>
    <row r="84" spans="1:12" s="53" customFormat="1" ht="18.75">
      <c r="A84" s="40"/>
      <c r="B84" s="1"/>
      <c r="C84" s="12" t="s">
        <v>198</v>
      </c>
      <c r="D84" s="23" t="s">
        <v>127</v>
      </c>
      <c r="E84" s="32">
        <v>32180866</v>
      </c>
      <c r="F84" s="30">
        <v>31583223.89</v>
      </c>
      <c r="G84" s="54"/>
      <c r="H84" s="54"/>
      <c r="I84" s="54"/>
      <c r="J84" s="54"/>
      <c r="K84" s="54"/>
      <c r="L84" s="55"/>
    </row>
    <row r="85" spans="1:12" s="53" customFormat="1" ht="281.25">
      <c r="A85" s="40"/>
      <c r="B85" s="1"/>
      <c r="C85" s="12" t="s">
        <v>221</v>
      </c>
      <c r="D85" s="23" t="s">
        <v>234</v>
      </c>
      <c r="E85" s="30">
        <v>1789895.81</v>
      </c>
      <c r="F85" s="30">
        <v>1789895.81</v>
      </c>
      <c r="G85" s="54"/>
      <c r="H85" s="54"/>
      <c r="I85" s="54"/>
      <c r="J85" s="54"/>
      <c r="K85" s="54"/>
      <c r="L85" s="55"/>
    </row>
    <row r="86" spans="1:12" s="50" customFormat="1" ht="18.75">
      <c r="A86" s="67" t="e">
        <f>#REF!+1</f>
        <v>#REF!</v>
      </c>
      <c r="B86" s="4" t="s">
        <v>2</v>
      </c>
      <c r="C86" s="11" t="s">
        <v>128</v>
      </c>
      <c r="D86" s="24" t="s">
        <v>129</v>
      </c>
      <c r="E86" s="33">
        <f>E87</f>
        <v>140000</v>
      </c>
      <c r="F86" s="33">
        <f>F87</f>
        <v>139536</v>
      </c>
      <c r="G86" s="51">
        <v>2334.13</v>
      </c>
      <c r="H86" s="51">
        <v>0</v>
      </c>
      <c r="I86" s="51">
        <v>0</v>
      </c>
      <c r="J86" s="51">
        <v>10202913</v>
      </c>
      <c r="K86" s="51">
        <v>10202913</v>
      </c>
      <c r="L86" s="52">
        <v>2334.13</v>
      </c>
    </row>
    <row r="87" spans="1:12" s="53" customFormat="1" ht="37.5">
      <c r="A87" s="40" t="e">
        <f>#REF!+1</f>
        <v>#REF!</v>
      </c>
      <c r="B87" s="1" t="s">
        <v>133</v>
      </c>
      <c r="C87" s="12" t="s">
        <v>134</v>
      </c>
      <c r="D87" s="13" t="s">
        <v>135</v>
      </c>
      <c r="E87" s="32">
        <v>140000</v>
      </c>
      <c r="F87" s="32">
        <v>139536</v>
      </c>
      <c r="G87" s="54">
        <v>0</v>
      </c>
      <c r="H87" s="54">
        <v>0</v>
      </c>
      <c r="I87" s="54">
        <v>0</v>
      </c>
      <c r="J87" s="54">
        <v>80000</v>
      </c>
      <c r="K87" s="54">
        <v>80000</v>
      </c>
      <c r="L87" s="55">
        <v>0</v>
      </c>
    </row>
    <row r="88" spans="1:12" s="50" customFormat="1" ht="37.5">
      <c r="A88" s="67" t="e">
        <f>#REF!+1</f>
        <v>#REF!</v>
      </c>
      <c r="B88" s="4" t="s">
        <v>2</v>
      </c>
      <c r="C88" s="11" t="s">
        <v>136</v>
      </c>
      <c r="D88" s="5" t="s">
        <v>137</v>
      </c>
      <c r="E88" s="33">
        <f>E89</f>
        <v>10157821</v>
      </c>
      <c r="F88" s="31">
        <f>F89</f>
        <v>9977090.69</v>
      </c>
      <c r="G88" s="51">
        <v>0</v>
      </c>
      <c r="H88" s="51">
        <v>0</v>
      </c>
      <c r="I88" s="51">
        <v>0</v>
      </c>
      <c r="J88" s="51">
        <v>10500000</v>
      </c>
      <c r="K88" s="51">
        <v>10500000</v>
      </c>
      <c r="L88" s="52">
        <v>0</v>
      </c>
    </row>
    <row r="89" spans="1:12" s="53" customFormat="1" ht="18.75">
      <c r="A89" s="40" t="e">
        <f>#REF!+1</f>
        <v>#REF!</v>
      </c>
      <c r="B89" s="1" t="s">
        <v>138</v>
      </c>
      <c r="C89" s="12" t="s">
        <v>139</v>
      </c>
      <c r="D89" s="18" t="s">
        <v>140</v>
      </c>
      <c r="E89" s="32">
        <v>10157821</v>
      </c>
      <c r="F89" s="30">
        <v>9977090.69</v>
      </c>
      <c r="G89" s="54">
        <v>0</v>
      </c>
      <c r="H89" s="54">
        <v>0</v>
      </c>
      <c r="I89" s="54">
        <v>0</v>
      </c>
      <c r="J89" s="54">
        <v>10500000</v>
      </c>
      <c r="K89" s="54">
        <v>10500000</v>
      </c>
      <c r="L89" s="55">
        <v>0</v>
      </c>
    </row>
    <row r="90" spans="1:12" s="50" customFormat="1" ht="18.75">
      <c r="A90" s="67" t="e">
        <f>#REF!+1</f>
        <v>#REF!</v>
      </c>
      <c r="B90" s="4" t="s">
        <v>2</v>
      </c>
      <c r="C90" s="11" t="s">
        <v>141</v>
      </c>
      <c r="D90" s="25" t="s">
        <v>239</v>
      </c>
      <c r="E90" s="33">
        <f>E91+E92</f>
        <v>1921391</v>
      </c>
      <c r="F90" s="33">
        <f>F91+F92</f>
        <v>1904845</v>
      </c>
      <c r="G90" s="51">
        <v>0</v>
      </c>
      <c r="H90" s="51">
        <v>0</v>
      </c>
      <c r="I90" s="51">
        <v>0</v>
      </c>
      <c r="J90" s="51">
        <v>1921391</v>
      </c>
      <c r="K90" s="51">
        <v>1921391</v>
      </c>
      <c r="L90" s="52">
        <v>404234.38</v>
      </c>
    </row>
    <row r="91" spans="1:12" s="53" customFormat="1" ht="37.5">
      <c r="A91" s="40" t="e">
        <f>#REF!+1</f>
        <v>#REF!</v>
      </c>
      <c r="B91" s="1" t="s">
        <v>142</v>
      </c>
      <c r="C91" s="12" t="s">
        <v>222</v>
      </c>
      <c r="D91" s="21" t="s">
        <v>143</v>
      </c>
      <c r="E91" s="32">
        <v>1821391</v>
      </c>
      <c r="F91" s="32">
        <v>1821391</v>
      </c>
      <c r="G91" s="54">
        <v>0</v>
      </c>
      <c r="H91" s="54">
        <v>0</v>
      </c>
      <c r="I91" s="54">
        <v>0</v>
      </c>
      <c r="J91" s="54">
        <v>100000</v>
      </c>
      <c r="K91" s="54">
        <v>100000</v>
      </c>
      <c r="L91" s="55">
        <v>0</v>
      </c>
    </row>
    <row r="92" spans="1:12" s="53" customFormat="1" ht="37.5">
      <c r="A92" s="40" t="e">
        <f>A91+1</f>
        <v>#REF!</v>
      </c>
      <c r="B92" s="1" t="s">
        <v>142</v>
      </c>
      <c r="C92" s="12" t="s">
        <v>144</v>
      </c>
      <c r="D92" s="21" t="s">
        <v>145</v>
      </c>
      <c r="E92" s="32">
        <v>100000</v>
      </c>
      <c r="F92" s="32">
        <v>83454</v>
      </c>
      <c r="G92" s="54">
        <v>0</v>
      </c>
      <c r="H92" s="54">
        <v>0</v>
      </c>
      <c r="I92" s="54">
        <v>0</v>
      </c>
      <c r="J92" s="54">
        <v>100000</v>
      </c>
      <c r="K92" s="54">
        <v>100000</v>
      </c>
      <c r="L92" s="55">
        <v>0</v>
      </c>
    </row>
    <row r="93" spans="1:12" s="50" customFormat="1" ht="37.5">
      <c r="A93" s="67" t="e">
        <f>#REF!+1</f>
        <v>#REF!</v>
      </c>
      <c r="B93" s="4" t="s">
        <v>2</v>
      </c>
      <c r="C93" s="11" t="s">
        <v>146</v>
      </c>
      <c r="D93" s="24" t="s">
        <v>147</v>
      </c>
      <c r="E93" s="33">
        <f>E94</f>
        <v>237500</v>
      </c>
      <c r="F93" s="31">
        <f>F94</f>
        <v>211837.19</v>
      </c>
      <c r="G93" s="51">
        <v>0</v>
      </c>
      <c r="H93" s="51">
        <v>0</v>
      </c>
      <c r="I93" s="51">
        <v>0</v>
      </c>
      <c r="J93" s="51">
        <v>377500</v>
      </c>
      <c r="K93" s="51">
        <v>377500</v>
      </c>
      <c r="L93" s="52">
        <v>0</v>
      </c>
    </row>
    <row r="94" spans="1:12" s="58" customFormat="1" ht="18.75">
      <c r="A94" s="69" t="e">
        <f>#REF!+1</f>
        <v>#REF!</v>
      </c>
      <c r="B94" s="1" t="s">
        <v>148</v>
      </c>
      <c r="C94" s="12" t="s">
        <v>149</v>
      </c>
      <c r="D94" s="13" t="s">
        <v>150</v>
      </c>
      <c r="E94" s="32">
        <v>237500</v>
      </c>
      <c r="F94" s="30">
        <v>211837.19</v>
      </c>
      <c r="G94" s="54">
        <v>0</v>
      </c>
      <c r="H94" s="54">
        <v>0</v>
      </c>
      <c r="I94" s="54">
        <v>0</v>
      </c>
      <c r="J94" s="54">
        <v>377500</v>
      </c>
      <c r="K94" s="54">
        <v>377500</v>
      </c>
      <c r="L94" s="55">
        <v>0</v>
      </c>
    </row>
    <row r="95" spans="1:12" s="50" customFormat="1" ht="37.5">
      <c r="A95" s="67" t="e">
        <f>#REF!+1</f>
        <v>#REF!</v>
      </c>
      <c r="B95" s="4" t="s">
        <v>2</v>
      </c>
      <c r="C95" s="11" t="s">
        <v>151</v>
      </c>
      <c r="D95" s="5" t="s">
        <v>152</v>
      </c>
      <c r="E95" s="33">
        <f>E96+E97</f>
        <v>80304</v>
      </c>
      <c r="F95" s="33">
        <f>F96+F97</f>
        <v>67564</v>
      </c>
      <c r="G95" s="51">
        <v>10952215.3</v>
      </c>
      <c r="H95" s="51">
        <v>0</v>
      </c>
      <c r="I95" s="51">
        <v>0</v>
      </c>
      <c r="J95" s="51">
        <v>20464221</v>
      </c>
      <c r="K95" s="51">
        <v>20464221</v>
      </c>
      <c r="L95" s="52">
        <v>10952215.3</v>
      </c>
    </row>
    <row r="96" spans="1:12" s="58" customFormat="1" ht="37.5">
      <c r="A96" s="69"/>
      <c r="B96" s="1"/>
      <c r="C96" s="12" t="s">
        <v>235</v>
      </c>
      <c r="D96" s="13" t="s">
        <v>236</v>
      </c>
      <c r="E96" s="32">
        <v>45304</v>
      </c>
      <c r="F96" s="32">
        <v>45304</v>
      </c>
      <c r="G96" s="54"/>
      <c r="H96" s="54"/>
      <c r="I96" s="54"/>
      <c r="J96" s="54"/>
      <c r="K96" s="54"/>
      <c r="L96" s="55"/>
    </row>
    <row r="97" spans="1:12" s="58" customFormat="1" ht="37.5">
      <c r="A97" s="69"/>
      <c r="B97" s="1"/>
      <c r="C97" s="12" t="s">
        <v>223</v>
      </c>
      <c r="D97" s="13" t="s">
        <v>224</v>
      </c>
      <c r="E97" s="32">
        <v>35000</v>
      </c>
      <c r="F97" s="32">
        <v>22260</v>
      </c>
      <c r="G97" s="54"/>
      <c r="H97" s="54"/>
      <c r="I97" s="54"/>
      <c r="J97" s="54"/>
      <c r="K97" s="54"/>
      <c r="L97" s="55"/>
    </row>
    <row r="98" spans="1:12" s="58" customFormat="1" ht="56.25">
      <c r="A98" s="69" t="e">
        <f>#REF!+1</f>
        <v>#REF!</v>
      </c>
      <c r="B98" s="1" t="s">
        <v>155</v>
      </c>
      <c r="C98" s="11" t="s">
        <v>156</v>
      </c>
      <c r="D98" s="5" t="s">
        <v>157</v>
      </c>
      <c r="E98" s="33">
        <v>89000</v>
      </c>
      <c r="F98" s="31">
        <v>88751.05</v>
      </c>
      <c r="G98" s="54">
        <v>0</v>
      </c>
      <c r="H98" s="54">
        <v>0</v>
      </c>
      <c r="I98" s="54">
        <v>0</v>
      </c>
      <c r="J98" s="54">
        <v>1566000</v>
      </c>
      <c r="K98" s="54">
        <v>1566000</v>
      </c>
      <c r="L98" s="55">
        <v>0</v>
      </c>
    </row>
    <row r="99" spans="1:12" s="58" customFormat="1" ht="56.25">
      <c r="A99" s="69"/>
      <c r="B99" s="1"/>
      <c r="C99" s="11" t="s">
        <v>204</v>
      </c>
      <c r="D99" s="5" t="s">
        <v>205</v>
      </c>
      <c r="E99" s="33">
        <v>83500</v>
      </c>
      <c r="F99" s="31">
        <v>83392.6</v>
      </c>
      <c r="G99" s="54"/>
      <c r="H99" s="54"/>
      <c r="I99" s="54"/>
      <c r="J99" s="54"/>
      <c r="K99" s="54"/>
      <c r="L99" s="55"/>
    </row>
    <row r="100" spans="1:12" s="58" customFormat="1" ht="18.75">
      <c r="A100" s="69" t="e">
        <f>#REF!+1</f>
        <v>#REF!</v>
      </c>
      <c r="B100" s="1" t="s">
        <v>155</v>
      </c>
      <c r="C100" s="11" t="s">
        <v>158</v>
      </c>
      <c r="D100" s="5" t="s">
        <v>159</v>
      </c>
      <c r="E100" s="33">
        <v>527265</v>
      </c>
      <c r="F100" s="31">
        <v>522872.08</v>
      </c>
      <c r="G100" s="54">
        <v>0</v>
      </c>
      <c r="H100" s="54">
        <v>0</v>
      </c>
      <c r="I100" s="54">
        <v>0</v>
      </c>
      <c r="J100" s="54">
        <v>519465</v>
      </c>
      <c r="K100" s="54">
        <v>519465</v>
      </c>
      <c r="L100" s="55">
        <v>116350.17</v>
      </c>
    </row>
    <row r="101" spans="1:12" s="58" customFormat="1" ht="75">
      <c r="A101" s="69"/>
      <c r="B101" s="1"/>
      <c r="C101" s="11" t="s">
        <v>237</v>
      </c>
      <c r="D101" s="5" t="s">
        <v>238</v>
      </c>
      <c r="E101" s="33">
        <v>58670</v>
      </c>
      <c r="F101" s="31">
        <v>58669.88</v>
      </c>
      <c r="G101" s="54"/>
      <c r="H101" s="54"/>
      <c r="I101" s="54"/>
      <c r="J101" s="54"/>
      <c r="K101" s="54"/>
      <c r="L101" s="55"/>
    </row>
    <row r="102" spans="1:12" s="53" customFormat="1" ht="18.75">
      <c r="A102" s="40" t="e">
        <f>#REF!+1</f>
        <v>#REF!</v>
      </c>
      <c r="B102" s="1" t="s">
        <v>160</v>
      </c>
      <c r="C102" s="11" t="s">
        <v>199</v>
      </c>
      <c r="D102" s="5" t="s">
        <v>161</v>
      </c>
      <c r="E102" s="31">
        <v>306434.4</v>
      </c>
      <c r="F102" s="31">
        <v>283870.4</v>
      </c>
      <c r="G102" s="54">
        <v>0</v>
      </c>
      <c r="H102" s="54">
        <v>0</v>
      </c>
      <c r="I102" s="54">
        <v>0</v>
      </c>
      <c r="J102" s="54">
        <v>403258</v>
      </c>
      <c r="K102" s="54">
        <v>403258</v>
      </c>
      <c r="L102" s="55">
        <v>7960</v>
      </c>
    </row>
    <row r="103" spans="1:12" s="59" customFormat="1" ht="18.75">
      <c r="A103" s="70"/>
      <c r="B103" s="1"/>
      <c r="C103" s="11" t="s">
        <v>208</v>
      </c>
      <c r="D103" s="5" t="s">
        <v>209</v>
      </c>
      <c r="E103" s="33">
        <v>2107910</v>
      </c>
      <c r="F103" s="31">
        <v>216000</v>
      </c>
      <c r="G103" s="54"/>
      <c r="H103" s="54"/>
      <c r="I103" s="54"/>
      <c r="J103" s="54"/>
      <c r="K103" s="54"/>
      <c r="L103" s="55"/>
    </row>
    <row r="104" spans="1:12" s="59" customFormat="1" ht="18.75">
      <c r="A104" s="70" t="e">
        <f>#REF!+1</f>
        <v>#REF!</v>
      </c>
      <c r="B104" s="1" t="s">
        <v>9</v>
      </c>
      <c r="C104" s="11" t="s">
        <v>162</v>
      </c>
      <c r="D104" s="5" t="s">
        <v>163</v>
      </c>
      <c r="E104" s="33">
        <v>40000</v>
      </c>
      <c r="F104" s="31">
        <v>18051.5</v>
      </c>
      <c r="G104" s="54">
        <v>0</v>
      </c>
      <c r="H104" s="54">
        <v>0</v>
      </c>
      <c r="I104" s="54">
        <v>0</v>
      </c>
      <c r="J104" s="54">
        <v>40000</v>
      </c>
      <c r="K104" s="54">
        <v>40000</v>
      </c>
      <c r="L104" s="55">
        <v>0</v>
      </c>
    </row>
    <row r="105" spans="1:12" s="59" customFormat="1" ht="18.75">
      <c r="A105" s="70"/>
      <c r="B105" s="1"/>
      <c r="C105" s="11" t="s">
        <v>206</v>
      </c>
      <c r="D105" s="5" t="s">
        <v>207</v>
      </c>
      <c r="E105" s="33">
        <v>79954</v>
      </c>
      <c r="F105" s="31"/>
      <c r="G105" s="54"/>
      <c r="H105" s="54"/>
      <c r="I105" s="54"/>
      <c r="J105" s="54"/>
      <c r="K105" s="54"/>
      <c r="L105" s="55"/>
    </row>
    <row r="106" spans="1:12" s="53" customFormat="1" ht="20.25">
      <c r="A106" s="40" t="e">
        <f>#REF!+1</f>
        <v>#REF!</v>
      </c>
      <c r="B106" s="1" t="s">
        <v>2</v>
      </c>
      <c r="C106" s="34"/>
      <c r="D106" s="35" t="s">
        <v>195</v>
      </c>
      <c r="E106" s="38">
        <f>E10+E13+E24+E29+E68+E75+E82+E86+E88+E90+E93+E95+E98+E99+E100+E102+E101+E103+E104+E105</f>
        <v>889700423.62</v>
      </c>
      <c r="F106" s="38">
        <f>F10+F13+F24+F29+F68+F75+F82+F86+F88+F90+F93+F95+F98+F99+F100+F102+F101+F103+F104+F105</f>
        <v>881394502.4999999</v>
      </c>
      <c r="G106" s="54">
        <v>11204020.7</v>
      </c>
      <c r="H106" s="54">
        <v>4927817.02</v>
      </c>
      <c r="I106" s="54">
        <v>2491179.92</v>
      </c>
      <c r="J106" s="54">
        <v>841863935.37</v>
      </c>
      <c r="K106" s="54">
        <v>844018788.07</v>
      </c>
      <c r="L106" s="55">
        <v>269231324.82</v>
      </c>
    </row>
    <row r="107" spans="1:12" s="53" customFormat="1" ht="25.5">
      <c r="A107" s="40"/>
      <c r="B107" s="71"/>
      <c r="C107" s="72"/>
      <c r="D107" s="60" t="s">
        <v>200</v>
      </c>
      <c r="E107" s="36"/>
      <c r="F107" s="37"/>
      <c r="G107" s="61"/>
      <c r="H107" s="61"/>
      <c r="I107" s="61"/>
      <c r="J107" s="61"/>
      <c r="K107" s="61"/>
      <c r="L107" s="62"/>
    </row>
    <row r="108" spans="1:12" s="50" customFormat="1" ht="18.75">
      <c r="A108" s="67">
        <v>1</v>
      </c>
      <c r="B108" s="4" t="s">
        <v>2</v>
      </c>
      <c r="C108" s="11" t="s">
        <v>3</v>
      </c>
      <c r="D108" s="5" t="s">
        <v>4</v>
      </c>
      <c r="E108" s="31">
        <f>E109+E110</f>
        <v>443321.74</v>
      </c>
      <c r="F108" s="31">
        <f>F109+F110</f>
        <v>424350.93</v>
      </c>
      <c r="G108" s="51">
        <v>15730</v>
      </c>
      <c r="H108" s="51">
        <v>7785</v>
      </c>
      <c r="I108" s="51">
        <v>0</v>
      </c>
      <c r="J108" s="51">
        <v>32497666</v>
      </c>
      <c r="K108" s="51">
        <v>32497666</v>
      </c>
      <c r="L108" s="52">
        <v>7776831.04</v>
      </c>
    </row>
    <row r="109" spans="1:12" s="53" customFormat="1" ht="93.75">
      <c r="A109" s="40" t="e">
        <f>#REF!+1</f>
        <v>#REF!</v>
      </c>
      <c r="B109" s="1" t="s">
        <v>8</v>
      </c>
      <c r="C109" s="12" t="s">
        <v>9</v>
      </c>
      <c r="D109" s="13" t="s">
        <v>233</v>
      </c>
      <c r="E109" s="30">
        <v>321105.57</v>
      </c>
      <c r="F109" s="32">
        <v>318218</v>
      </c>
      <c r="G109" s="54">
        <v>15730</v>
      </c>
      <c r="H109" s="54">
        <v>7785</v>
      </c>
      <c r="I109" s="54">
        <v>0</v>
      </c>
      <c r="J109" s="54">
        <v>13946380</v>
      </c>
      <c r="K109" s="54">
        <v>13946380</v>
      </c>
      <c r="L109" s="55">
        <v>3651227.02</v>
      </c>
    </row>
    <row r="110" spans="1:12" s="53" customFormat="1" ht="37.5">
      <c r="A110" s="40" t="e">
        <f>#REF!+1</f>
        <v>#REF!</v>
      </c>
      <c r="B110" s="1" t="s">
        <v>8</v>
      </c>
      <c r="C110" s="12" t="s">
        <v>10</v>
      </c>
      <c r="D110" s="13" t="s">
        <v>11</v>
      </c>
      <c r="E110" s="30">
        <v>122216.17</v>
      </c>
      <c r="F110" s="30">
        <v>106132.93</v>
      </c>
      <c r="G110" s="54">
        <v>0</v>
      </c>
      <c r="H110" s="54">
        <v>0</v>
      </c>
      <c r="I110" s="54">
        <v>0</v>
      </c>
      <c r="J110" s="54">
        <v>18551286</v>
      </c>
      <c r="K110" s="54">
        <v>18551286</v>
      </c>
      <c r="L110" s="55">
        <v>4125604.02</v>
      </c>
    </row>
    <row r="111" spans="1:12" s="50" customFormat="1" ht="18.75">
      <c r="A111" s="67" t="e">
        <f>#REF!+1</f>
        <v>#REF!</v>
      </c>
      <c r="B111" s="4" t="s">
        <v>2</v>
      </c>
      <c r="C111" s="11" t="s">
        <v>12</v>
      </c>
      <c r="D111" s="5" t="s">
        <v>13</v>
      </c>
      <c r="E111" s="31">
        <f>E112+E113+E114+E115+E116+E117</f>
        <v>17880081.53</v>
      </c>
      <c r="F111" s="31">
        <f>F112+F113+F114+F115+F116+F117</f>
        <v>15705641.800000003</v>
      </c>
      <c r="G111" s="51">
        <v>0</v>
      </c>
      <c r="H111" s="51">
        <v>3268796.9</v>
      </c>
      <c r="I111" s="51">
        <v>724142.38</v>
      </c>
      <c r="J111" s="51">
        <v>238650755.46</v>
      </c>
      <c r="K111" s="51">
        <v>239456261.61</v>
      </c>
      <c r="L111" s="52">
        <v>61771910.7</v>
      </c>
    </row>
    <row r="112" spans="1:12" s="53" customFormat="1" ht="18.75">
      <c r="A112" s="40" t="e">
        <f>#REF!+1</f>
        <v>#REF!</v>
      </c>
      <c r="B112" s="1" t="s">
        <v>14</v>
      </c>
      <c r="C112" s="12" t="s">
        <v>15</v>
      </c>
      <c r="D112" s="18" t="s">
        <v>16</v>
      </c>
      <c r="E112" s="30">
        <v>8032832.73</v>
      </c>
      <c r="F112" s="30">
        <v>7177845.48</v>
      </c>
      <c r="G112" s="54">
        <v>0</v>
      </c>
      <c r="H112" s="54">
        <v>1599394.35</v>
      </c>
      <c r="I112" s="54">
        <v>186394.47</v>
      </c>
      <c r="J112" s="54">
        <v>82641348.14</v>
      </c>
      <c r="K112" s="54">
        <v>82844281.67</v>
      </c>
      <c r="L112" s="55">
        <v>21094780.32</v>
      </c>
    </row>
    <row r="113" spans="1:12" s="53" customFormat="1" ht="93.75">
      <c r="A113" s="40" t="e">
        <f>#REF!+1</f>
        <v>#REF!</v>
      </c>
      <c r="B113" s="1" t="s">
        <v>17</v>
      </c>
      <c r="C113" s="12" t="s">
        <v>18</v>
      </c>
      <c r="D113" s="18" t="s">
        <v>173</v>
      </c>
      <c r="E113" s="32">
        <v>7936978.76</v>
      </c>
      <c r="F113" s="30">
        <v>7127998.62</v>
      </c>
      <c r="G113" s="54">
        <v>0</v>
      </c>
      <c r="H113" s="54">
        <v>1550046.66</v>
      </c>
      <c r="I113" s="54">
        <v>510100.35</v>
      </c>
      <c r="J113" s="54">
        <v>133921370.32</v>
      </c>
      <c r="K113" s="54">
        <v>134465950.83</v>
      </c>
      <c r="L113" s="55">
        <v>35272264.69</v>
      </c>
    </row>
    <row r="114" spans="1:12" s="53" customFormat="1" ht="56.25">
      <c r="A114" s="40" t="e">
        <f>#REF!+1</f>
        <v>#REF!</v>
      </c>
      <c r="B114" s="1" t="s">
        <v>21</v>
      </c>
      <c r="C114" s="12" t="s">
        <v>22</v>
      </c>
      <c r="D114" s="18" t="s">
        <v>23</v>
      </c>
      <c r="E114" s="30">
        <v>1251360.4</v>
      </c>
      <c r="F114" s="30">
        <v>1016727.49</v>
      </c>
      <c r="G114" s="54">
        <v>0</v>
      </c>
      <c r="H114" s="54">
        <v>85171.46</v>
      </c>
      <c r="I114" s="54">
        <v>680</v>
      </c>
      <c r="J114" s="54">
        <v>11605550</v>
      </c>
      <c r="K114" s="54">
        <v>11608275.51</v>
      </c>
      <c r="L114" s="55">
        <v>2908319.06</v>
      </c>
    </row>
    <row r="115" spans="1:12" s="53" customFormat="1" ht="37.5">
      <c r="A115" s="40" t="e">
        <f>#REF!+1</f>
        <v>#REF!</v>
      </c>
      <c r="B115" s="1" t="s">
        <v>24</v>
      </c>
      <c r="C115" s="12" t="s">
        <v>25</v>
      </c>
      <c r="D115" s="18" t="s">
        <v>26</v>
      </c>
      <c r="E115" s="32">
        <v>53000</v>
      </c>
      <c r="F115" s="30">
        <v>50987.5</v>
      </c>
      <c r="G115" s="54">
        <v>0</v>
      </c>
      <c r="H115" s="54">
        <v>0</v>
      </c>
      <c r="I115" s="54">
        <v>0</v>
      </c>
      <c r="J115" s="54">
        <v>1380853</v>
      </c>
      <c r="K115" s="54">
        <v>1380853</v>
      </c>
      <c r="L115" s="55">
        <v>282474.27</v>
      </c>
    </row>
    <row r="116" spans="1:12" s="53" customFormat="1" ht="18.75">
      <c r="A116" s="40" t="e">
        <f>#REF!+1</f>
        <v>#REF!</v>
      </c>
      <c r="B116" s="1" t="s">
        <v>24</v>
      </c>
      <c r="C116" s="12" t="s">
        <v>27</v>
      </c>
      <c r="D116" s="18" t="s">
        <v>28</v>
      </c>
      <c r="E116" s="32">
        <v>63410.66</v>
      </c>
      <c r="F116" s="30">
        <v>47142.07</v>
      </c>
      <c r="G116" s="54">
        <v>0</v>
      </c>
      <c r="H116" s="54">
        <v>2330.16</v>
      </c>
      <c r="I116" s="54">
        <v>90</v>
      </c>
      <c r="J116" s="54">
        <v>3450185</v>
      </c>
      <c r="K116" s="54">
        <v>3453835</v>
      </c>
      <c r="L116" s="55">
        <v>784431.55</v>
      </c>
    </row>
    <row r="117" spans="1:12" s="53" customFormat="1" ht="18.75">
      <c r="A117" s="40" t="e">
        <f>#REF!+1</f>
        <v>#REF!</v>
      </c>
      <c r="B117" s="1" t="s">
        <v>24</v>
      </c>
      <c r="C117" s="12" t="s">
        <v>31</v>
      </c>
      <c r="D117" s="18" t="s">
        <v>32</v>
      </c>
      <c r="E117" s="30">
        <v>542498.98</v>
      </c>
      <c r="F117" s="30">
        <v>284940.64</v>
      </c>
      <c r="G117" s="54">
        <v>0</v>
      </c>
      <c r="H117" s="54">
        <v>31854.27</v>
      </c>
      <c r="I117" s="54">
        <v>26877.56</v>
      </c>
      <c r="J117" s="54">
        <v>2010287</v>
      </c>
      <c r="K117" s="54">
        <v>2061903.6</v>
      </c>
      <c r="L117" s="55">
        <v>684757.79</v>
      </c>
    </row>
    <row r="118" spans="1:12" s="53" customFormat="1" ht="18.75">
      <c r="A118" s="40" t="e">
        <f>#REF!+1</f>
        <v>#REF!</v>
      </c>
      <c r="B118" s="1" t="s">
        <v>24</v>
      </c>
      <c r="C118" s="12" t="s">
        <v>171</v>
      </c>
      <c r="D118" s="18" t="s">
        <v>33</v>
      </c>
      <c r="E118" s="30"/>
      <c r="F118" s="30"/>
      <c r="G118" s="54">
        <v>0</v>
      </c>
      <c r="H118" s="54">
        <v>0</v>
      </c>
      <c r="I118" s="54">
        <v>0</v>
      </c>
      <c r="J118" s="54">
        <v>547030</v>
      </c>
      <c r="K118" s="54">
        <v>547030</v>
      </c>
      <c r="L118" s="55">
        <v>139936.29</v>
      </c>
    </row>
    <row r="119" spans="1:12" s="50" customFormat="1" ht="18.75">
      <c r="A119" s="67" t="e">
        <f>#REF!+1</f>
        <v>#REF!</v>
      </c>
      <c r="B119" s="4" t="s">
        <v>2</v>
      </c>
      <c r="C119" s="11" t="s">
        <v>5</v>
      </c>
      <c r="D119" s="5" t="s">
        <v>36</v>
      </c>
      <c r="E119" s="31">
        <f>E120+E121+E122+E123</f>
        <v>14088915.91</v>
      </c>
      <c r="F119" s="31">
        <f>F120+F121+F122+F123</f>
        <v>13912695.95</v>
      </c>
      <c r="G119" s="51">
        <v>5134</v>
      </c>
      <c r="H119" s="51">
        <v>1070090.65</v>
      </c>
      <c r="I119" s="51">
        <v>1587988.55</v>
      </c>
      <c r="J119" s="51">
        <v>178822487</v>
      </c>
      <c r="K119" s="51">
        <v>180439065.78</v>
      </c>
      <c r="L119" s="52">
        <v>44204850.47</v>
      </c>
    </row>
    <row r="120" spans="1:12" s="53" customFormat="1" ht="37.5">
      <c r="A120" s="40" t="e">
        <f>#REF!+1</f>
        <v>#REF!</v>
      </c>
      <c r="B120" s="1" t="s">
        <v>37</v>
      </c>
      <c r="C120" s="12" t="s">
        <v>38</v>
      </c>
      <c r="D120" s="13" t="s">
        <v>39</v>
      </c>
      <c r="E120" s="30">
        <v>9702126.06</v>
      </c>
      <c r="F120" s="30">
        <v>9630644.99</v>
      </c>
      <c r="G120" s="54">
        <v>0</v>
      </c>
      <c r="H120" s="54">
        <v>608025.11</v>
      </c>
      <c r="I120" s="54">
        <v>1267299.4</v>
      </c>
      <c r="J120" s="54">
        <v>92475213</v>
      </c>
      <c r="K120" s="54">
        <v>93771102.03</v>
      </c>
      <c r="L120" s="55">
        <v>23840953.83</v>
      </c>
    </row>
    <row r="121" spans="1:12" s="53" customFormat="1" ht="37.5">
      <c r="A121" s="40" t="e">
        <f>#REF!+1</f>
        <v>#REF!</v>
      </c>
      <c r="B121" s="1" t="s">
        <v>40</v>
      </c>
      <c r="C121" s="12" t="s">
        <v>41</v>
      </c>
      <c r="D121" s="13" t="s">
        <v>42</v>
      </c>
      <c r="E121" s="32">
        <v>910368.47</v>
      </c>
      <c r="F121" s="30">
        <v>904553.33</v>
      </c>
      <c r="G121" s="54">
        <v>0</v>
      </c>
      <c r="H121" s="54">
        <v>6936.6</v>
      </c>
      <c r="I121" s="54">
        <v>88280.45</v>
      </c>
      <c r="J121" s="54">
        <v>23539654</v>
      </c>
      <c r="K121" s="54">
        <v>23627935</v>
      </c>
      <c r="L121" s="55">
        <v>5711309.12</v>
      </c>
    </row>
    <row r="122" spans="1:12" s="53" customFormat="1" ht="18.75">
      <c r="A122" s="40" t="e">
        <f>#REF!+1</f>
        <v>#REF!</v>
      </c>
      <c r="B122" s="1" t="s">
        <v>43</v>
      </c>
      <c r="C122" s="12" t="s">
        <v>44</v>
      </c>
      <c r="D122" s="13" t="s">
        <v>45</v>
      </c>
      <c r="E122" s="30">
        <v>1984100.67</v>
      </c>
      <c r="F122" s="30">
        <v>1949938.13</v>
      </c>
      <c r="G122" s="54">
        <v>0</v>
      </c>
      <c r="H122" s="54">
        <v>410638.94</v>
      </c>
      <c r="I122" s="54">
        <v>42478.7</v>
      </c>
      <c r="J122" s="54">
        <v>8993097</v>
      </c>
      <c r="K122" s="54">
        <v>9035575.75</v>
      </c>
      <c r="L122" s="55">
        <v>2003430.52</v>
      </c>
    </row>
    <row r="123" spans="1:12" s="53" customFormat="1" ht="18.75">
      <c r="A123" s="40" t="e">
        <f>#REF!+1</f>
        <v>#REF!</v>
      </c>
      <c r="B123" s="1" t="s">
        <v>46</v>
      </c>
      <c r="C123" s="12" t="s">
        <v>47</v>
      </c>
      <c r="D123" s="13" t="s">
        <v>48</v>
      </c>
      <c r="E123" s="30">
        <v>1492320.71</v>
      </c>
      <c r="F123" s="30">
        <v>1427559.5</v>
      </c>
      <c r="G123" s="54">
        <v>5134</v>
      </c>
      <c r="H123" s="54">
        <v>44490</v>
      </c>
      <c r="I123" s="54">
        <v>189930</v>
      </c>
      <c r="J123" s="54">
        <v>53814523</v>
      </c>
      <c r="K123" s="54">
        <v>54004453</v>
      </c>
      <c r="L123" s="55">
        <v>12649157</v>
      </c>
    </row>
    <row r="124" spans="1:12" s="50" customFormat="1" ht="37.5">
      <c r="A124" s="67" t="e">
        <f>#REF!+1</f>
        <v>#REF!</v>
      </c>
      <c r="B124" s="4" t="s">
        <v>2</v>
      </c>
      <c r="C124" s="11" t="s">
        <v>6</v>
      </c>
      <c r="D124" s="5" t="s">
        <v>49</v>
      </c>
      <c r="E124" s="31">
        <f>E125+E126+E128+E129+E131+E127+E130</f>
        <v>541713.31</v>
      </c>
      <c r="F124" s="31">
        <f>F125+F126+F128+F129+F131+F127+F130</f>
        <v>530783.63</v>
      </c>
      <c r="G124" s="51">
        <v>0</v>
      </c>
      <c r="H124" s="51">
        <v>5101.33</v>
      </c>
      <c r="I124" s="51">
        <v>29698.98</v>
      </c>
      <c r="J124" s="51">
        <v>264753533</v>
      </c>
      <c r="K124" s="51">
        <v>264783231.98</v>
      </c>
      <c r="L124" s="52">
        <v>129094976.12</v>
      </c>
    </row>
    <row r="125" spans="1:12" s="53" customFormat="1" ht="276" customHeight="1">
      <c r="A125" s="40" t="e">
        <f>#REF!+1</f>
        <v>#REF!</v>
      </c>
      <c r="B125" s="1" t="s">
        <v>51</v>
      </c>
      <c r="C125" s="12" t="s">
        <v>61</v>
      </c>
      <c r="D125" s="20" t="s">
        <v>183</v>
      </c>
      <c r="E125" s="32">
        <v>77398</v>
      </c>
      <c r="F125" s="30">
        <v>77397.72</v>
      </c>
      <c r="G125" s="54">
        <v>0</v>
      </c>
      <c r="H125" s="54">
        <v>0</v>
      </c>
      <c r="I125" s="54">
        <v>0</v>
      </c>
      <c r="J125" s="54">
        <v>228900</v>
      </c>
      <c r="K125" s="54">
        <v>228900</v>
      </c>
      <c r="L125" s="55">
        <v>6600</v>
      </c>
    </row>
    <row r="126" spans="1:12" s="53" customFormat="1" ht="18.75">
      <c r="A126" s="40" t="e">
        <f>#REF!+1</f>
        <v>#REF!</v>
      </c>
      <c r="B126" s="1" t="s">
        <v>18</v>
      </c>
      <c r="C126" s="12" t="s">
        <v>88</v>
      </c>
      <c r="D126" s="13" t="s">
        <v>167</v>
      </c>
      <c r="E126" s="32">
        <v>133962</v>
      </c>
      <c r="F126" s="30">
        <v>127952.04</v>
      </c>
      <c r="G126" s="54">
        <v>0</v>
      </c>
      <c r="H126" s="54">
        <v>5101.33</v>
      </c>
      <c r="I126" s="54">
        <v>0</v>
      </c>
      <c r="J126" s="54">
        <v>4105724</v>
      </c>
      <c r="K126" s="54">
        <v>4105724</v>
      </c>
      <c r="L126" s="55">
        <v>1059672.94</v>
      </c>
    </row>
    <row r="127" spans="1:12" s="53" customFormat="1" ht="37.5">
      <c r="A127" s="40"/>
      <c r="B127" s="1"/>
      <c r="C127" s="12" t="s">
        <v>225</v>
      </c>
      <c r="D127" s="13" t="s">
        <v>226</v>
      </c>
      <c r="E127" s="32">
        <v>5600</v>
      </c>
      <c r="F127" s="32">
        <v>5600</v>
      </c>
      <c r="G127" s="54"/>
      <c r="H127" s="54"/>
      <c r="I127" s="54"/>
      <c r="J127" s="54"/>
      <c r="K127" s="54"/>
      <c r="L127" s="55"/>
    </row>
    <row r="128" spans="1:12" s="53" customFormat="1" ht="18.75">
      <c r="A128" s="40"/>
      <c r="B128" s="1"/>
      <c r="C128" s="12" t="s">
        <v>202</v>
      </c>
      <c r="D128" s="19" t="s">
        <v>203</v>
      </c>
      <c r="E128" s="30">
        <v>4983.9</v>
      </c>
      <c r="F128" s="30">
        <v>4983.9</v>
      </c>
      <c r="G128" s="54"/>
      <c r="H128" s="54"/>
      <c r="I128" s="54"/>
      <c r="J128" s="54"/>
      <c r="K128" s="54"/>
      <c r="L128" s="55"/>
    </row>
    <row r="129" spans="1:12" s="53" customFormat="1" ht="93.75">
      <c r="A129" s="40" t="e">
        <f>#REF!+1</f>
        <v>#REF!</v>
      </c>
      <c r="B129" s="1" t="s">
        <v>68</v>
      </c>
      <c r="C129" s="12" t="s">
        <v>91</v>
      </c>
      <c r="D129" s="19" t="s">
        <v>174</v>
      </c>
      <c r="E129" s="32">
        <v>91687.59</v>
      </c>
      <c r="F129" s="30">
        <v>86768.15</v>
      </c>
      <c r="G129" s="54">
        <v>0</v>
      </c>
      <c r="H129" s="54">
        <v>0</v>
      </c>
      <c r="I129" s="54">
        <v>0</v>
      </c>
      <c r="J129" s="54">
        <v>582170</v>
      </c>
      <c r="K129" s="54">
        <v>582170</v>
      </c>
      <c r="L129" s="55">
        <v>0</v>
      </c>
    </row>
    <row r="130" spans="1:12" s="53" customFormat="1" ht="37.5">
      <c r="A130" s="40"/>
      <c r="B130" s="1"/>
      <c r="C130" s="12" t="s">
        <v>94</v>
      </c>
      <c r="D130" s="46" t="s">
        <v>95</v>
      </c>
      <c r="E130" s="32">
        <v>1000</v>
      </c>
      <c r="F130" s="32">
        <v>1000</v>
      </c>
      <c r="G130" s="54"/>
      <c r="H130" s="54"/>
      <c r="I130" s="54"/>
      <c r="J130" s="54"/>
      <c r="K130" s="54"/>
      <c r="L130" s="55"/>
    </row>
    <row r="131" spans="1:12" s="53" customFormat="1" ht="18.75">
      <c r="A131" s="40" t="e">
        <f>#REF!+1</f>
        <v>#REF!</v>
      </c>
      <c r="B131" s="1" t="s">
        <v>96</v>
      </c>
      <c r="C131" s="12" t="s">
        <v>50</v>
      </c>
      <c r="D131" s="13" t="s">
        <v>97</v>
      </c>
      <c r="E131" s="30">
        <v>227081.82</v>
      </c>
      <c r="F131" s="30">
        <v>227081.82</v>
      </c>
      <c r="G131" s="54">
        <v>0</v>
      </c>
      <c r="H131" s="54">
        <v>0</v>
      </c>
      <c r="I131" s="54">
        <v>25012.08</v>
      </c>
      <c r="J131" s="54">
        <v>602979</v>
      </c>
      <c r="K131" s="54">
        <v>627991.08</v>
      </c>
      <c r="L131" s="55">
        <v>62679.23</v>
      </c>
    </row>
    <row r="132" spans="1:12" s="50" customFormat="1" ht="18.75">
      <c r="A132" s="67" t="e">
        <f>#REF!+1</f>
        <v>#REF!</v>
      </c>
      <c r="B132" s="4" t="s">
        <v>2</v>
      </c>
      <c r="C132" s="11" t="s">
        <v>99</v>
      </c>
      <c r="D132" s="5" t="s">
        <v>100</v>
      </c>
      <c r="E132" s="31">
        <f>E134+E135+E136+E137+E133</f>
        <v>2646052.93</v>
      </c>
      <c r="F132" s="31">
        <f>F134+F135+F136+F137+F133</f>
        <v>2289732.48</v>
      </c>
      <c r="G132" s="51">
        <v>25989</v>
      </c>
      <c r="H132" s="51">
        <v>286794.69</v>
      </c>
      <c r="I132" s="51">
        <v>2100</v>
      </c>
      <c r="J132" s="51">
        <v>25284228</v>
      </c>
      <c r="K132" s="51">
        <v>25286328</v>
      </c>
      <c r="L132" s="52">
        <v>6423960.55</v>
      </c>
    </row>
    <row r="133" spans="1:12" s="57" customFormat="1" ht="18.75">
      <c r="A133" s="68"/>
      <c r="B133" s="1"/>
      <c r="C133" s="12" t="s">
        <v>102</v>
      </c>
      <c r="D133" s="13" t="s">
        <v>103</v>
      </c>
      <c r="E133" s="32">
        <v>16000</v>
      </c>
      <c r="F133" s="32">
        <v>16000</v>
      </c>
      <c r="G133" s="54"/>
      <c r="H133" s="54"/>
      <c r="I133" s="54"/>
      <c r="J133" s="54"/>
      <c r="K133" s="54"/>
      <c r="L133" s="55"/>
    </row>
    <row r="134" spans="1:12" s="53" customFormat="1" ht="18.75">
      <c r="A134" s="40" t="e">
        <f>#REF!+1</f>
        <v>#REF!</v>
      </c>
      <c r="B134" s="1" t="s">
        <v>106</v>
      </c>
      <c r="C134" s="12" t="s">
        <v>107</v>
      </c>
      <c r="D134" s="19" t="s">
        <v>189</v>
      </c>
      <c r="E134" s="30">
        <v>468132.21</v>
      </c>
      <c r="F134" s="30">
        <v>447438.78</v>
      </c>
      <c r="G134" s="54">
        <v>0</v>
      </c>
      <c r="H134" s="54">
        <v>240</v>
      </c>
      <c r="I134" s="54">
        <v>2100</v>
      </c>
      <c r="J134" s="54">
        <v>3681864</v>
      </c>
      <c r="K134" s="54">
        <v>3683964</v>
      </c>
      <c r="L134" s="55">
        <v>973931.34</v>
      </c>
    </row>
    <row r="135" spans="1:12" s="53" customFormat="1" ht="18.75">
      <c r="A135" s="40" t="e">
        <f>#REF!+1</f>
        <v>#REF!</v>
      </c>
      <c r="B135" s="1" t="s">
        <v>106</v>
      </c>
      <c r="C135" s="12" t="s">
        <v>108</v>
      </c>
      <c r="D135" s="19" t="s">
        <v>190</v>
      </c>
      <c r="E135" s="30">
        <v>207603.01</v>
      </c>
      <c r="F135" s="30">
        <v>186858.51</v>
      </c>
      <c r="G135" s="54">
        <v>12990</v>
      </c>
      <c r="H135" s="54">
        <v>1336.81</v>
      </c>
      <c r="I135" s="54">
        <v>0</v>
      </c>
      <c r="J135" s="54">
        <v>1624539</v>
      </c>
      <c r="K135" s="54">
        <v>1624539</v>
      </c>
      <c r="L135" s="55">
        <v>421674.63</v>
      </c>
    </row>
    <row r="136" spans="1:12" s="53" customFormat="1" ht="37.5">
      <c r="A136" s="40" t="e">
        <f>#REF!+1</f>
        <v>#REF!</v>
      </c>
      <c r="B136" s="1" t="s">
        <v>109</v>
      </c>
      <c r="C136" s="12" t="s">
        <v>110</v>
      </c>
      <c r="D136" s="19" t="s">
        <v>191</v>
      </c>
      <c r="E136" s="30">
        <v>445900.84</v>
      </c>
      <c r="F136" s="30">
        <v>340431.76</v>
      </c>
      <c r="G136" s="54">
        <v>12999</v>
      </c>
      <c r="H136" s="54">
        <v>84201.26</v>
      </c>
      <c r="I136" s="54">
        <v>0</v>
      </c>
      <c r="J136" s="54">
        <v>7273817</v>
      </c>
      <c r="K136" s="54">
        <v>7273817</v>
      </c>
      <c r="L136" s="55">
        <v>1887265.77</v>
      </c>
    </row>
    <row r="137" spans="1:12" s="53" customFormat="1" ht="18.75">
      <c r="A137" s="40" t="e">
        <f>#REF!+1</f>
        <v>#REF!</v>
      </c>
      <c r="B137" s="1" t="s">
        <v>21</v>
      </c>
      <c r="C137" s="12" t="s">
        <v>111</v>
      </c>
      <c r="D137" s="19" t="s">
        <v>192</v>
      </c>
      <c r="E137" s="30">
        <v>1508416.87</v>
      </c>
      <c r="F137" s="30">
        <v>1299003.43</v>
      </c>
      <c r="G137" s="54">
        <v>0</v>
      </c>
      <c r="H137" s="54">
        <v>201016.62</v>
      </c>
      <c r="I137" s="54">
        <v>0</v>
      </c>
      <c r="J137" s="54">
        <v>10122835</v>
      </c>
      <c r="K137" s="54">
        <v>10122835</v>
      </c>
      <c r="L137" s="55">
        <v>2429844.77</v>
      </c>
    </row>
    <row r="138" spans="1:23" s="50" customFormat="1" ht="18.75">
      <c r="A138" s="67" t="e">
        <f>#REF!+1</f>
        <v>#REF!</v>
      </c>
      <c r="B138" s="4" t="s">
        <v>2</v>
      </c>
      <c r="C138" s="11" t="s">
        <v>112</v>
      </c>
      <c r="D138" s="5" t="s">
        <v>113</v>
      </c>
      <c r="E138" s="31">
        <f>E139+E140</f>
        <v>2918089.12</v>
      </c>
      <c r="F138" s="31">
        <f>F139+F140</f>
        <v>2901548.6</v>
      </c>
      <c r="G138" s="51">
        <v>0</v>
      </c>
      <c r="H138" s="51">
        <v>289248.45</v>
      </c>
      <c r="I138" s="51">
        <v>87604.14</v>
      </c>
      <c r="J138" s="51">
        <v>10773998</v>
      </c>
      <c r="K138" s="51">
        <v>10895497.92</v>
      </c>
      <c r="L138" s="52">
        <v>2706139.43</v>
      </c>
      <c r="M138" s="53"/>
      <c r="N138" s="53"/>
      <c r="O138" s="53"/>
      <c r="P138" s="53"/>
      <c r="Q138" s="53"/>
      <c r="R138" s="53"/>
      <c r="S138" s="53"/>
      <c r="T138" s="53"/>
      <c r="U138" s="53"/>
      <c r="V138" s="53"/>
      <c r="W138" s="53"/>
    </row>
    <row r="139" spans="1:12" s="53" customFormat="1" ht="56.25">
      <c r="A139" s="40" t="e">
        <f>#REF!+1</f>
        <v>#REF!</v>
      </c>
      <c r="B139" s="1" t="s">
        <v>114</v>
      </c>
      <c r="C139" s="12" t="s">
        <v>121</v>
      </c>
      <c r="D139" s="21" t="s">
        <v>227</v>
      </c>
      <c r="E139" s="32">
        <v>144417.96</v>
      </c>
      <c r="F139" s="30">
        <v>140560.67</v>
      </c>
      <c r="G139" s="54">
        <v>0</v>
      </c>
      <c r="H139" s="54">
        <v>12917.77</v>
      </c>
      <c r="I139" s="54">
        <v>1540</v>
      </c>
      <c r="J139" s="54">
        <v>3945117</v>
      </c>
      <c r="K139" s="54">
        <v>3956055</v>
      </c>
      <c r="L139" s="55">
        <v>927961</v>
      </c>
    </row>
    <row r="140" spans="1:12" s="53" customFormat="1" ht="18.75">
      <c r="A140" s="40" t="e">
        <f>#REF!+1</f>
        <v>#REF!</v>
      </c>
      <c r="B140" s="1" t="s">
        <v>2</v>
      </c>
      <c r="C140" s="12" t="s">
        <v>217</v>
      </c>
      <c r="D140" s="21" t="s">
        <v>122</v>
      </c>
      <c r="E140" s="30">
        <v>2773671.16</v>
      </c>
      <c r="F140" s="30">
        <v>2760987.93</v>
      </c>
      <c r="G140" s="54">
        <v>0</v>
      </c>
      <c r="H140" s="54">
        <v>276330.68</v>
      </c>
      <c r="I140" s="54">
        <v>86064.14</v>
      </c>
      <c r="J140" s="54">
        <v>6722428</v>
      </c>
      <c r="K140" s="54">
        <v>6832989.92</v>
      </c>
      <c r="L140" s="55">
        <v>1766091.15</v>
      </c>
    </row>
    <row r="141" spans="1:23" s="50" customFormat="1" ht="18.75">
      <c r="A141" s="67" t="e">
        <f>#REF!+1</f>
        <v>#REF!</v>
      </c>
      <c r="B141" s="4" t="s">
        <v>2</v>
      </c>
      <c r="C141" s="11" t="s">
        <v>124</v>
      </c>
      <c r="D141" s="22" t="s">
        <v>193</v>
      </c>
      <c r="E141" s="31">
        <f>E142+E143+E144+E145+E146</f>
        <v>31070135.43</v>
      </c>
      <c r="F141" s="31">
        <f>F142+F143+F144+F145+F146</f>
        <v>30162428</v>
      </c>
      <c r="G141" s="51">
        <v>15425</v>
      </c>
      <c r="H141" s="51">
        <v>0</v>
      </c>
      <c r="I141" s="51">
        <v>0</v>
      </c>
      <c r="J141" s="51">
        <v>40406681</v>
      </c>
      <c r="K141" s="51">
        <v>40406681</v>
      </c>
      <c r="L141" s="52">
        <v>5522723.39</v>
      </c>
      <c r="M141" s="53"/>
      <c r="N141" s="53"/>
      <c r="O141" s="53"/>
      <c r="P141" s="53"/>
      <c r="Q141" s="53"/>
      <c r="R141" s="53"/>
      <c r="S141" s="53"/>
      <c r="T141" s="53"/>
      <c r="U141" s="53"/>
      <c r="V141" s="53"/>
      <c r="W141" s="53"/>
    </row>
    <row r="142" spans="1:12" s="58" customFormat="1" ht="18.75">
      <c r="A142" s="69"/>
      <c r="B142" s="1"/>
      <c r="C142" s="12" t="s">
        <v>210</v>
      </c>
      <c r="D142" s="21" t="s">
        <v>194</v>
      </c>
      <c r="E142" s="32">
        <v>4917077</v>
      </c>
      <c r="F142" s="30">
        <v>4672452.99</v>
      </c>
      <c r="G142" s="54"/>
      <c r="H142" s="54"/>
      <c r="I142" s="54"/>
      <c r="J142" s="54"/>
      <c r="K142" s="54"/>
      <c r="L142" s="55"/>
    </row>
    <row r="143" spans="1:12" s="53" customFormat="1" ht="56.25">
      <c r="A143" s="40" t="e">
        <f>#REF!+1</f>
        <v>#REF!</v>
      </c>
      <c r="B143" s="1" t="s">
        <v>125</v>
      </c>
      <c r="C143" s="12" t="s">
        <v>126</v>
      </c>
      <c r="D143" s="21" t="s">
        <v>211</v>
      </c>
      <c r="E143" s="32">
        <v>4923923</v>
      </c>
      <c r="F143" s="30">
        <v>4278048.72</v>
      </c>
      <c r="G143" s="54">
        <v>0</v>
      </c>
      <c r="H143" s="54">
        <v>0</v>
      </c>
      <c r="I143" s="54">
        <v>0</v>
      </c>
      <c r="J143" s="54">
        <v>4783391</v>
      </c>
      <c r="K143" s="54">
        <v>4783391</v>
      </c>
      <c r="L143" s="55">
        <v>0</v>
      </c>
    </row>
    <row r="144" spans="1:12" s="53" customFormat="1" ht="18.75">
      <c r="A144" s="40"/>
      <c r="B144" s="1"/>
      <c r="C144" s="42" t="s">
        <v>198</v>
      </c>
      <c r="D144" s="23" t="s">
        <v>127</v>
      </c>
      <c r="E144" s="49">
        <v>3461261</v>
      </c>
      <c r="F144" s="45">
        <v>3444051.86</v>
      </c>
      <c r="G144" s="54"/>
      <c r="H144" s="54"/>
      <c r="I144" s="54"/>
      <c r="J144" s="54"/>
      <c r="K144" s="54"/>
      <c r="L144" s="55"/>
    </row>
    <row r="145" spans="1:12" s="53" customFormat="1" ht="281.25">
      <c r="A145" s="40"/>
      <c r="B145" s="1"/>
      <c r="C145" s="12" t="s">
        <v>221</v>
      </c>
      <c r="D145" s="23" t="s">
        <v>234</v>
      </c>
      <c r="E145" s="30">
        <v>14052394.43</v>
      </c>
      <c r="F145" s="30">
        <v>14052394.43</v>
      </c>
      <c r="G145" s="54"/>
      <c r="H145" s="54"/>
      <c r="I145" s="54"/>
      <c r="J145" s="54"/>
      <c r="K145" s="54"/>
      <c r="L145" s="55"/>
    </row>
    <row r="146" spans="1:12" s="53" customFormat="1" ht="112.5">
      <c r="A146" s="40"/>
      <c r="B146" s="1"/>
      <c r="C146" s="12" t="s">
        <v>243</v>
      </c>
      <c r="D146" s="23" t="s">
        <v>244</v>
      </c>
      <c r="E146" s="32">
        <v>3715480</v>
      </c>
      <c r="F146" s="32">
        <v>3715480</v>
      </c>
      <c r="G146" s="54"/>
      <c r="H146" s="54"/>
      <c r="I146" s="54"/>
      <c r="J146" s="54"/>
      <c r="K146" s="54"/>
      <c r="L146" s="55"/>
    </row>
    <row r="147" spans="1:12" s="50" customFormat="1" ht="18.75">
      <c r="A147" s="67" t="e">
        <f>#REF!+1</f>
        <v>#REF!</v>
      </c>
      <c r="B147" s="4" t="s">
        <v>2</v>
      </c>
      <c r="C147" s="11" t="s">
        <v>128</v>
      </c>
      <c r="D147" s="24" t="s">
        <v>129</v>
      </c>
      <c r="E147" s="31">
        <f>E148+E149+E150</f>
        <v>8083934.24</v>
      </c>
      <c r="F147" s="31">
        <f>F148+F149+F150</f>
        <v>7361661.18</v>
      </c>
      <c r="G147" s="51">
        <v>2334.13</v>
      </c>
      <c r="H147" s="51">
        <v>0</v>
      </c>
      <c r="I147" s="51">
        <v>0</v>
      </c>
      <c r="J147" s="51">
        <v>10202913</v>
      </c>
      <c r="K147" s="51">
        <v>10202913</v>
      </c>
      <c r="L147" s="52">
        <v>2334.13</v>
      </c>
    </row>
    <row r="148" spans="1:12" s="53" customFormat="1" ht="37.5">
      <c r="A148" s="40" t="e">
        <f>#REF!+1</f>
        <v>#REF!</v>
      </c>
      <c r="B148" s="1" t="s">
        <v>130</v>
      </c>
      <c r="C148" s="12" t="s">
        <v>131</v>
      </c>
      <c r="D148" s="13" t="s">
        <v>132</v>
      </c>
      <c r="E148" s="30">
        <v>7782934.24</v>
      </c>
      <c r="F148" s="30">
        <v>7164161.18</v>
      </c>
      <c r="G148" s="54">
        <v>2334.13</v>
      </c>
      <c r="H148" s="54">
        <v>0</v>
      </c>
      <c r="I148" s="54">
        <v>0</v>
      </c>
      <c r="J148" s="54">
        <v>9931913</v>
      </c>
      <c r="K148" s="54">
        <v>9931913</v>
      </c>
      <c r="L148" s="55">
        <v>2334.13</v>
      </c>
    </row>
    <row r="149" spans="1:12" s="53" customFormat="1" ht="37.5">
      <c r="A149" s="40"/>
      <c r="B149" s="1"/>
      <c r="C149" s="12" t="s">
        <v>228</v>
      </c>
      <c r="D149" s="13" t="s">
        <v>229</v>
      </c>
      <c r="E149" s="32">
        <v>191000</v>
      </c>
      <c r="F149" s="32">
        <v>191000</v>
      </c>
      <c r="G149" s="54"/>
      <c r="H149" s="54"/>
      <c r="I149" s="54"/>
      <c r="J149" s="54"/>
      <c r="K149" s="54"/>
      <c r="L149" s="55"/>
    </row>
    <row r="150" spans="1:12" s="53" customFormat="1" ht="37.5">
      <c r="A150" s="40" t="e">
        <f>#REF!+1</f>
        <v>#REF!</v>
      </c>
      <c r="B150" s="1" t="s">
        <v>133</v>
      </c>
      <c r="C150" s="12" t="s">
        <v>134</v>
      </c>
      <c r="D150" s="13" t="s">
        <v>135</v>
      </c>
      <c r="E150" s="32">
        <v>110000</v>
      </c>
      <c r="F150" s="30">
        <v>6500</v>
      </c>
      <c r="G150" s="54">
        <v>0</v>
      </c>
      <c r="H150" s="54">
        <v>0</v>
      </c>
      <c r="I150" s="54">
        <v>0</v>
      </c>
      <c r="J150" s="54">
        <v>80000</v>
      </c>
      <c r="K150" s="54">
        <v>80000</v>
      </c>
      <c r="L150" s="55">
        <v>0</v>
      </c>
    </row>
    <row r="151" spans="1:12" s="50" customFormat="1" ht="37.5">
      <c r="A151" s="67" t="e">
        <f>#REF!+1</f>
        <v>#REF!</v>
      </c>
      <c r="B151" s="4" t="s">
        <v>2</v>
      </c>
      <c r="C151" s="11" t="s">
        <v>136</v>
      </c>
      <c r="D151" s="5" t="s">
        <v>137</v>
      </c>
      <c r="E151" s="33">
        <f>E152</f>
        <v>1980198</v>
      </c>
      <c r="F151" s="31">
        <f>F152</f>
        <v>1875125.25</v>
      </c>
      <c r="G151" s="51">
        <v>0</v>
      </c>
      <c r="H151" s="51">
        <v>0</v>
      </c>
      <c r="I151" s="51">
        <v>0</v>
      </c>
      <c r="J151" s="51">
        <v>10500000</v>
      </c>
      <c r="K151" s="51">
        <v>10500000</v>
      </c>
      <c r="L151" s="52">
        <v>0</v>
      </c>
    </row>
    <row r="152" spans="1:12" s="53" customFormat="1" ht="18.75">
      <c r="A152" s="40" t="e">
        <f>#REF!+1</f>
        <v>#REF!</v>
      </c>
      <c r="B152" s="1" t="s">
        <v>138</v>
      </c>
      <c r="C152" s="12" t="s">
        <v>139</v>
      </c>
      <c r="D152" s="18" t="s">
        <v>140</v>
      </c>
      <c r="E152" s="32">
        <v>1980198</v>
      </c>
      <c r="F152" s="30">
        <v>1875125.25</v>
      </c>
      <c r="G152" s="54">
        <v>0</v>
      </c>
      <c r="H152" s="54">
        <v>0</v>
      </c>
      <c r="I152" s="54">
        <v>0</v>
      </c>
      <c r="J152" s="54">
        <v>10500000</v>
      </c>
      <c r="K152" s="54">
        <v>10500000</v>
      </c>
      <c r="L152" s="55">
        <v>0</v>
      </c>
    </row>
    <row r="153" spans="1:12" s="50" customFormat="1" ht="37.5">
      <c r="A153" s="67" t="e">
        <f>#REF!+1</f>
        <v>#REF!</v>
      </c>
      <c r="B153" s="4" t="s">
        <v>2</v>
      </c>
      <c r="C153" s="11" t="s">
        <v>146</v>
      </c>
      <c r="D153" s="24" t="s">
        <v>147</v>
      </c>
      <c r="E153" s="33">
        <f>E154</f>
        <v>30000</v>
      </c>
      <c r="F153" s="33">
        <f>F154</f>
        <v>27499</v>
      </c>
      <c r="G153" s="51">
        <v>0</v>
      </c>
      <c r="H153" s="51">
        <v>0</v>
      </c>
      <c r="I153" s="51">
        <v>0</v>
      </c>
      <c r="J153" s="51">
        <v>377500</v>
      </c>
      <c r="K153" s="51">
        <v>377500</v>
      </c>
      <c r="L153" s="52">
        <v>0</v>
      </c>
    </row>
    <row r="154" spans="1:12" s="58" customFormat="1" ht="18.75">
      <c r="A154" s="69" t="e">
        <f>#REF!+1</f>
        <v>#REF!</v>
      </c>
      <c r="B154" s="1" t="s">
        <v>148</v>
      </c>
      <c r="C154" s="12" t="s">
        <v>149</v>
      </c>
      <c r="D154" s="13" t="s">
        <v>150</v>
      </c>
      <c r="E154" s="32">
        <v>30000</v>
      </c>
      <c r="F154" s="30">
        <v>27499</v>
      </c>
      <c r="G154" s="54">
        <v>0</v>
      </c>
      <c r="H154" s="54">
        <v>0</v>
      </c>
      <c r="I154" s="54">
        <v>0</v>
      </c>
      <c r="J154" s="54">
        <v>377500</v>
      </c>
      <c r="K154" s="54">
        <v>377500</v>
      </c>
      <c r="L154" s="55">
        <v>0</v>
      </c>
    </row>
    <row r="155" spans="1:12" s="50" customFormat="1" ht="37.5">
      <c r="A155" s="67" t="e">
        <f>#REF!+1</f>
        <v>#REF!</v>
      </c>
      <c r="B155" s="4" t="s">
        <v>2</v>
      </c>
      <c r="C155" s="11" t="s">
        <v>151</v>
      </c>
      <c r="D155" s="5" t="s">
        <v>152</v>
      </c>
      <c r="E155" s="33">
        <f>E156</f>
        <v>46196344</v>
      </c>
      <c r="F155" s="31">
        <f>F156</f>
        <v>46186306.61</v>
      </c>
      <c r="G155" s="51">
        <v>10952215.3</v>
      </c>
      <c r="H155" s="51">
        <v>0</v>
      </c>
      <c r="I155" s="51">
        <v>0</v>
      </c>
      <c r="J155" s="51">
        <v>20464221</v>
      </c>
      <c r="K155" s="51">
        <v>20464221</v>
      </c>
      <c r="L155" s="52">
        <v>10952215.3</v>
      </c>
    </row>
    <row r="156" spans="1:12" s="53" customFormat="1" ht="37.5">
      <c r="A156" s="40" t="e">
        <f>#REF!+1</f>
        <v>#REF!</v>
      </c>
      <c r="B156" s="1" t="s">
        <v>130</v>
      </c>
      <c r="C156" s="12" t="s">
        <v>153</v>
      </c>
      <c r="D156" s="13" t="s">
        <v>154</v>
      </c>
      <c r="E156" s="32">
        <v>46196344</v>
      </c>
      <c r="F156" s="30">
        <v>46186306.61</v>
      </c>
      <c r="G156" s="54">
        <v>10952215.3</v>
      </c>
      <c r="H156" s="54">
        <v>0</v>
      </c>
      <c r="I156" s="54">
        <v>0</v>
      </c>
      <c r="J156" s="54">
        <v>19964221</v>
      </c>
      <c r="K156" s="54">
        <v>19964221</v>
      </c>
      <c r="L156" s="55">
        <v>10952215.3</v>
      </c>
    </row>
    <row r="157" spans="1:12" s="58" customFormat="1" ht="56.25">
      <c r="A157" s="69" t="e">
        <f>#REF!+1</f>
        <v>#REF!</v>
      </c>
      <c r="B157" s="1" t="s">
        <v>155</v>
      </c>
      <c r="C157" s="11" t="s">
        <v>156</v>
      </c>
      <c r="D157" s="5" t="s">
        <v>157</v>
      </c>
      <c r="E157" s="33">
        <v>1538500</v>
      </c>
      <c r="F157" s="31">
        <v>1087208.23</v>
      </c>
      <c r="G157" s="54">
        <v>0</v>
      </c>
      <c r="H157" s="54">
        <v>0</v>
      </c>
      <c r="I157" s="54">
        <v>0</v>
      </c>
      <c r="J157" s="54">
        <v>1566000</v>
      </c>
      <c r="K157" s="54">
        <v>1566000</v>
      </c>
      <c r="L157" s="55">
        <v>0</v>
      </c>
    </row>
    <row r="158" spans="1:12" s="58" customFormat="1" ht="56.25">
      <c r="A158" s="69" t="e">
        <f>#REF!+1</f>
        <v>#REF!</v>
      </c>
      <c r="B158" s="1" t="s">
        <v>155</v>
      </c>
      <c r="C158" s="11" t="s">
        <v>204</v>
      </c>
      <c r="D158" s="5" t="s">
        <v>205</v>
      </c>
      <c r="E158" s="33">
        <v>56000</v>
      </c>
      <c r="F158" s="33">
        <v>56000</v>
      </c>
      <c r="G158" s="54">
        <v>0</v>
      </c>
      <c r="H158" s="54">
        <v>0</v>
      </c>
      <c r="I158" s="54">
        <v>0</v>
      </c>
      <c r="J158" s="54">
        <v>519465</v>
      </c>
      <c r="K158" s="54">
        <v>519465</v>
      </c>
      <c r="L158" s="55">
        <v>116350.17</v>
      </c>
    </row>
    <row r="159" spans="1:12" s="58" customFormat="1" ht="75">
      <c r="A159" s="69"/>
      <c r="B159" s="1"/>
      <c r="C159" s="11" t="s">
        <v>237</v>
      </c>
      <c r="D159" s="5" t="s">
        <v>238</v>
      </c>
      <c r="E159" s="33">
        <v>74130</v>
      </c>
      <c r="F159" s="33">
        <v>73980</v>
      </c>
      <c r="G159" s="54"/>
      <c r="H159" s="54"/>
      <c r="I159" s="54"/>
      <c r="J159" s="54"/>
      <c r="K159" s="54"/>
      <c r="L159" s="55"/>
    </row>
    <row r="160" spans="1:12" s="53" customFormat="1" ht="18.75">
      <c r="A160" s="40" t="e">
        <f>#REF!+1</f>
        <v>#REF!</v>
      </c>
      <c r="B160" s="1" t="s">
        <v>160</v>
      </c>
      <c r="C160" s="11" t="s">
        <v>199</v>
      </c>
      <c r="D160" s="5" t="s">
        <v>161</v>
      </c>
      <c r="E160" s="33">
        <v>385761.71</v>
      </c>
      <c r="F160" s="31">
        <v>385761.71</v>
      </c>
      <c r="G160" s="54">
        <v>0</v>
      </c>
      <c r="H160" s="54">
        <v>0</v>
      </c>
      <c r="I160" s="54">
        <v>0</v>
      </c>
      <c r="J160" s="54">
        <v>403258</v>
      </c>
      <c r="K160" s="54">
        <v>403258</v>
      </c>
      <c r="L160" s="55">
        <v>7960</v>
      </c>
    </row>
    <row r="161" spans="1:12" s="53" customFormat="1" ht="37.5">
      <c r="A161" s="40" t="e">
        <f>#REF!+1</f>
        <v>#REF!</v>
      </c>
      <c r="B161" s="1" t="s">
        <v>164</v>
      </c>
      <c r="C161" s="11" t="s">
        <v>165</v>
      </c>
      <c r="D161" s="5" t="s">
        <v>166</v>
      </c>
      <c r="E161" s="31">
        <v>596087.64</v>
      </c>
      <c r="F161" s="31">
        <v>25985.59</v>
      </c>
      <c r="G161" s="54">
        <v>0</v>
      </c>
      <c r="H161" s="54">
        <v>0</v>
      </c>
      <c r="I161" s="54">
        <v>0</v>
      </c>
      <c r="J161" s="54">
        <v>786087.64</v>
      </c>
      <c r="K161" s="54">
        <v>786087.64</v>
      </c>
      <c r="L161" s="55">
        <v>0</v>
      </c>
    </row>
    <row r="162" spans="1:12" s="53" customFormat="1" ht="18.75">
      <c r="A162" s="40"/>
      <c r="B162" s="1"/>
      <c r="C162" s="11" t="s">
        <v>230</v>
      </c>
      <c r="D162" s="5" t="s">
        <v>231</v>
      </c>
      <c r="E162" s="33">
        <v>190000</v>
      </c>
      <c r="F162" s="31">
        <v>119314.36</v>
      </c>
      <c r="G162" s="54"/>
      <c r="H162" s="54"/>
      <c r="I162" s="54"/>
      <c r="J162" s="54"/>
      <c r="K162" s="54"/>
      <c r="L162" s="55"/>
    </row>
    <row r="163" spans="1:12" s="53" customFormat="1" ht="75">
      <c r="A163" s="40"/>
      <c r="B163" s="1"/>
      <c r="C163" s="11" t="s">
        <v>212</v>
      </c>
      <c r="D163" s="5" t="s">
        <v>232</v>
      </c>
      <c r="E163" s="31">
        <v>3422683.27</v>
      </c>
      <c r="F163" s="31">
        <v>3220920.68</v>
      </c>
      <c r="G163" s="54"/>
      <c r="H163" s="54"/>
      <c r="I163" s="54"/>
      <c r="J163" s="54"/>
      <c r="K163" s="54"/>
      <c r="L163" s="55"/>
    </row>
    <row r="164" spans="1:14" s="53" customFormat="1" ht="20.25">
      <c r="A164" s="40" t="e">
        <f>#REF!+1</f>
        <v>#REF!</v>
      </c>
      <c r="B164" s="1" t="s">
        <v>2</v>
      </c>
      <c r="C164" s="34"/>
      <c r="D164" s="35" t="s">
        <v>195</v>
      </c>
      <c r="E164" s="38">
        <f>E108+E111+E119+E124+E132+E138+E141+E147+E151+E153+E155+E157+E158+E159+E160+E161+E163+E162</f>
        <v>132141948.82999998</v>
      </c>
      <c r="F164" s="48">
        <f>F108+F111+F119+F124+F132+F138+F141+F147+F151+F153+F155+F157+F158+F159+F160+F161+F163+F162</f>
        <v>126346944</v>
      </c>
      <c r="G164" s="54">
        <v>11204020.7</v>
      </c>
      <c r="H164" s="54">
        <v>4927817.02</v>
      </c>
      <c r="I164" s="54">
        <v>2491179.92</v>
      </c>
      <c r="J164" s="54">
        <v>841863935.37</v>
      </c>
      <c r="K164" s="54">
        <v>844018788.07</v>
      </c>
      <c r="L164" s="55">
        <v>269231324.82</v>
      </c>
      <c r="N164" s="56"/>
    </row>
    <row r="165" spans="1:6" s="53" customFormat="1" ht="20.25">
      <c r="A165" s="40"/>
      <c r="B165" s="40"/>
      <c r="C165" s="73"/>
      <c r="D165" s="63" t="s">
        <v>201</v>
      </c>
      <c r="E165" s="39">
        <f>E164+E106</f>
        <v>1021842372.45</v>
      </c>
      <c r="F165" s="39">
        <f>F164+F106</f>
        <v>1007741446.4999999</v>
      </c>
    </row>
    <row r="166" spans="3:6" s="53" customFormat="1" ht="18.75">
      <c r="C166" s="64"/>
      <c r="D166" s="64"/>
      <c r="E166" s="65"/>
      <c r="F166" s="64"/>
    </row>
    <row r="167" spans="3:6" s="66" customFormat="1" ht="22.5">
      <c r="C167" s="77" t="s">
        <v>249</v>
      </c>
      <c r="D167" s="78"/>
      <c r="E167" s="80" t="s">
        <v>250</v>
      </c>
      <c r="F167" s="80"/>
    </row>
    <row r="168" spans="3:6" s="53" customFormat="1" ht="18.75">
      <c r="C168" s="64"/>
      <c r="D168" s="64"/>
      <c r="E168" s="64"/>
      <c r="F168" s="64"/>
    </row>
    <row r="169" spans="3:6" s="53" customFormat="1" ht="18.75">
      <c r="C169" s="64"/>
      <c r="D169" s="64"/>
      <c r="E169" s="64"/>
      <c r="F169" s="64"/>
    </row>
    <row r="170" spans="3:6" s="53" customFormat="1" ht="18.75">
      <c r="C170" s="64"/>
      <c r="D170" s="64"/>
      <c r="E170" s="64"/>
      <c r="F170" s="64"/>
    </row>
    <row r="171" spans="3:6" s="53" customFormat="1" ht="18.75">
      <c r="C171" s="64"/>
      <c r="D171" s="64"/>
      <c r="E171" s="64"/>
      <c r="F171" s="64"/>
    </row>
    <row r="172" spans="3:6" s="53" customFormat="1" ht="18.75">
      <c r="C172" s="64"/>
      <c r="D172" s="64"/>
      <c r="E172" s="64"/>
      <c r="F172" s="64"/>
    </row>
    <row r="173" spans="3:6" s="53" customFormat="1" ht="18.75">
      <c r="C173" s="64"/>
      <c r="D173" s="64"/>
      <c r="E173" s="64"/>
      <c r="F173" s="64"/>
    </row>
    <row r="174" spans="3:6" s="53" customFormat="1" ht="18.75">
      <c r="C174" s="64"/>
      <c r="D174" s="64"/>
      <c r="E174" s="64"/>
      <c r="F174" s="64"/>
    </row>
    <row r="175" spans="3:6" s="53" customFormat="1" ht="18.75">
      <c r="C175" s="64"/>
      <c r="D175" s="64"/>
      <c r="E175" s="64"/>
      <c r="F175" s="64"/>
    </row>
    <row r="176" spans="3:6" s="53" customFormat="1" ht="18.75">
      <c r="C176" s="64"/>
      <c r="D176" s="64"/>
      <c r="E176" s="64"/>
      <c r="F176" s="64"/>
    </row>
    <row r="177" spans="3:6" s="53" customFormat="1" ht="18.75">
      <c r="C177" s="64"/>
      <c r="D177" s="64"/>
      <c r="E177" s="64"/>
      <c r="F177" s="64"/>
    </row>
    <row r="178" spans="3:6" s="53" customFormat="1" ht="18.75">
      <c r="C178" s="64"/>
      <c r="D178" s="64"/>
      <c r="E178" s="64"/>
      <c r="F178" s="64"/>
    </row>
    <row r="179" spans="3:6" s="53" customFormat="1" ht="18.75">
      <c r="C179" s="64"/>
      <c r="D179" s="64"/>
      <c r="E179" s="64"/>
      <c r="F179" s="64"/>
    </row>
    <row r="180" spans="3:6" s="53" customFormat="1" ht="18.75">
      <c r="C180" s="64"/>
      <c r="D180" s="64"/>
      <c r="E180" s="64"/>
      <c r="F180" s="64"/>
    </row>
    <row r="181" spans="3:6" s="53" customFormat="1" ht="18.75">
      <c r="C181" s="64"/>
      <c r="D181" s="64"/>
      <c r="E181" s="64"/>
      <c r="F181" s="64"/>
    </row>
    <row r="182" spans="3:6" s="53" customFormat="1" ht="18.75">
      <c r="C182" s="64"/>
      <c r="D182" s="64"/>
      <c r="E182" s="64"/>
      <c r="F182" s="64"/>
    </row>
    <row r="183" spans="3:6" s="53" customFormat="1" ht="18.75">
      <c r="C183" s="64"/>
      <c r="D183" s="64"/>
      <c r="E183" s="64"/>
      <c r="F183" s="64"/>
    </row>
    <row r="184" spans="3:6" s="53" customFormat="1" ht="18.75">
      <c r="C184" s="64"/>
      <c r="D184" s="64"/>
      <c r="E184" s="64"/>
      <c r="F184" s="64"/>
    </row>
    <row r="185" spans="3:6" s="53" customFormat="1" ht="18.75">
      <c r="C185" s="64"/>
      <c r="D185" s="64"/>
      <c r="E185" s="64"/>
      <c r="F185" s="64"/>
    </row>
    <row r="186" s="53" customFormat="1" ht="12.75"/>
    <row r="187" s="53" customFormat="1" ht="12.75"/>
    <row r="188" s="53" customFormat="1" ht="12.75"/>
    <row r="189" s="53" customFormat="1" ht="12.75"/>
    <row r="190" s="53" customFormat="1" ht="12.75"/>
    <row r="191" s="53" customFormat="1" ht="12.75"/>
    <row r="192" s="53" customFormat="1" ht="12.75"/>
    <row r="193" s="53" customFormat="1" ht="12.75"/>
    <row r="194" s="53" customFormat="1" ht="12.75"/>
    <row r="195" s="53" customFormat="1" ht="12.75"/>
    <row r="196" s="53" customFormat="1" ht="12.75"/>
    <row r="197" s="53" customFormat="1" ht="12.75"/>
    <row r="198" s="53" customFormat="1" ht="12.75"/>
    <row r="199" s="53" customFormat="1" ht="12.75"/>
    <row r="200" s="53" customFormat="1" ht="12.75"/>
    <row r="201" s="53" customFormat="1" ht="12.75"/>
    <row r="202" s="53" customFormat="1" ht="12.75"/>
    <row r="203" s="53" customFormat="1" ht="12.75"/>
    <row r="204" s="53" customFormat="1" ht="12.75"/>
    <row r="205" s="53" customFormat="1" ht="12.75"/>
    <row r="206" s="53" customFormat="1" ht="12.75"/>
    <row r="207" s="53" customFormat="1" ht="12.75"/>
    <row r="208" s="53" customFormat="1" ht="12.75"/>
    <row r="209" s="53" customFormat="1" ht="12.75"/>
    <row r="210" s="53" customFormat="1" ht="12.75"/>
    <row r="211" s="53" customFormat="1" ht="12.75"/>
    <row r="212" s="53" customFormat="1" ht="12.75"/>
    <row r="213" s="53" customFormat="1" ht="12.75"/>
    <row r="214" s="53" customFormat="1" ht="12.75"/>
    <row r="215" s="53" customFormat="1" ht="12.75"/>
    <row r="216" s="53" customFormat="1" ht="12.75"/>
    <row r="217" s="53" customFormat="1" ht="12.75"/>
    <row r="218" s="53" customFormat="1" ht="12.75"/>
    <row r="219" s="53" customFormat="1" ht="12.75"/>
    <row r="220" s="53" customFormat="1" ht="12.75"/>
    <row r="221" s="53" customFormat="1" ht="12.75"/>
    <row r="222" s="53" customFormat="1" ht="12.75"/>
    <row r="223" s="53" customFormat="1" ht="12.75"/>
    <row r="224" s="53" customFormat="1" ht="12.75"/>
    <row r="225" s="53" customFormat="1" ht="12.75"/>
    <row r="226" s="53" customFormat="1" ht="12.75"/>
    <row r="227" s="53" customFormat="1" ht="12.75"/>
    <row r="228" s="53" customFormat="1" ht="12.75"/>
    <row r="229" s="53" customFormat="1" ht="12.75"/>
    <row r="230" s="53" customFormat="1" ht="12.75"/>
    <row r="231" s="53" customFormat="1" ht="12.75"/>
    <row r="232" s="53" customFormat="1" ht="12.75"/>
    <row r="233" s="53" customFormat="1" ht="12.75"/>
    <row r="234" s="53" customFormat="1" ht="12.75"/>
    <row r="235" s="53" customFormat="1" ht="12.75"/>
    <row r="236" s="53" customFormat="1" ht="12.75"/>
    <row r="237" s="53" customFormat="1" ht="12.75"/>
    <row r="238" s="53" customFormat="1" ht="12.75"/>
    <row r="239" s="53" customFormat="1" ht="12.75"/>
    <row r="240" s="53" customFormat="1" ht="12.75"/>
    <row r="241" s="53" customFormat="1" ht="12.75"/>
    <row r="242" s="53" customFormat="1" ht="12.75"/>
    <row r="243" s="53" customFormat="1" ht="12.75"/>
    <row r="244" s="53" customFormat="1" ht="12.75"/>
    <row r="245" s="53" customFormat="1" ht="12.75"/>
    <row r="246" s="53" customFormat="1" ht="12.75"/>
    <row r="247" s="53" customFormat="1" ht="12.75"/>
    <row r="248" s="53" customFormat="1" ht="12.75"/>
    <row r="249" s="53" customFormat="1" ht="12.75"/>
    <row r="250" s="53" customFormat="1" ht="12.75"/>
    <row r="251" s="53" customFormat="1" ht="12.75"/>
    <row r="252" s="53" customFormat="1" ht="12.75"/>
    <row r="253" s="53" customFormat="1" ht="12.75"/>
    <row r="254" s="53" customFormat="1" ht="12.75"/>
    <row r="255" s="53" customFormat="1" ht="12.75"/>
    <row r="256" s="53" customFormat="1" ht="12.75"/>
    <row r="257" s="53" customFormat="1" ht="12.75"/>
    <row r="258" s="53" customFormat="1" ht="12.75"/>
    <row r="259" s="53" customFormat="1" ht="12.75"/>
    <row r="260" s="53" customFormat="1" ht="12.75"/>
    <row r="261" s="53" customFormat="1" ht="12.75"/>
    <row r="262" s="53" customFormat="1" ht="12.75"/>
    <row r="263" s="53" customFormat="1" ht="12.75"/>
    <row r="264" s="53" customFormat="1" ht="12.75"/>
    <row r="265" s="53" customFormat="1" ht="12.75"/>
    <row r="266" s="53" customFormat="1" ht="12.75"/>
    <row r="267" s="53" customFormat="1" ht="12.75"/>
    <row r="268" s="53" customFormat="1" ht="12.75"/>
    <row r="269" s="53" customFormat="1" ht="12.75"/>
    <row r="270" s="53" customFormat="1" ht="12.75"/>
    <row r="271" s="53" customFormat="1" ht="12.75"/>
    <row r="272" s="53" customFormat="1" ht="12.75"/>
    <row r="273" s="53" customFormat="1" ht="12.75"/>
    <row r="274" s="53" customFormat="1" ht="12.75"/>
    <row r="275" s="53" customFormat="1" ht="12.75"/>
    <row r="276" s="53" customFormat="1" ht="12.75"/>
    <row r="277" s="53" customFormat="1" ht="12.75"/>
    <row r="278" s="53" customFormat="1" ht="12.75"/>
    <row r="279" s="53" customFormat="1" ht="12.75"/>
    <row r="280" s="53" customFormat="1" ht="12.75"/>
    <row r="281" s="53" customFormat="1" ht="12.75"/>
    <row r="282" s="53" customFormat="1" ht="12.75"/>
    <row r="283" s="53" customFormat="1" ht="12.75"/>
    <row r="284" s="53" customFormat="1" ht="12.75"/>
    <row r="285" s="53" customFormat="1" ht="12.75"/>
    <row r="286" s="53" customFormat="1" ht="12.75"/>
    <row r="287" s="53" customFormat="1" ht="12.75"/>
    <row r="288" s="53" customFormat="1" ht="12.75"/>
    <row r="289" s="53" customFormat="1" ht="12.75"/>
    <row r="290" s="53" customFormat="1" ht="12.75"/>
    <row r="291" s="53" customFormat="1" ht="12.75"/>
    <row r="292" s="53" customFormat="1" ht="12.75"/>
    <row r="293" s="53" customFormat="1" ht="12.75"/>
    <row r="294" s="53" customFormat="1" ht="12.75"/>
    <row r="295" s="53" customFormat="1" ht="12.75"/>
    <row r="296" s="53" customFormat="1" ht="12.75"/>
    <row r="297" s="53" customFormat="1" ht="12.75"/>
    <row r="298" s="53" customFormat="1" ht="12.75"/>
    <row r="299" s="53" customFormat="1" ht="12.75"/>
    <row r="300" s="53" customFormat="1" ht="12.75"/>
    <row r="301" s="53" customFormat="1" ht="12.75"/>
    <row r="302" s="53" customFormat="1" ht="12.75"/>
    <row r="303" s="53" customFormat="1" ht="12.75"/>
    <row r="304" s="53" customFormat="1" ht="12.75"/>
    <row r="305" s="53" customFormat="1" ht="12.75"/>
    <row r="306" s="53" customFormat="1" ht="12.75"/>
    <row r="307" s="53" customFormat="1" ht="12.75"/>
    <row r="308" s="53" customFormat="1" ht="12.75"/>
    <row r="309" s="53" customFormat="1" ht="12.75"/>
    <row r="310" s="53" customFormat="1" ht="12.75"/>
    <row r="311" s="53" customFormat="1" ht="12.75"/>
    <row r="312" s="53" customFormat="1" ht="12.75"/>
    <row r="313" s="53" customFormat="1" ht="12.75"/>
    <row r="314" s="53" customFormat="1" ht="12.75"/>
    <row r="315" s="53" customFormat="1" ht="12.75"/>
    <row r="316" s="53" customFormat="1" ht="12.75"/>
    <row r="317" s="53" customFormat="1" ht="12.75"/>
    <row r="318" s="53" customFormat="1" ht="12.75"/>
    <row r="319" s="53" customFormat="1" ht="12.75"/>
    <row r="320" s="53" customFormat="1" ht="12.75"/>
    <row r="321" s="53" customFormat="1" ht="12.75"/>
    <row r="322" s="53" customFormat="1" ht="12.75"/>
    <row r="323" s="53" customFormat="1" ht="12.75"/>
    <row r="324" s="53" customFormat="1" ht="12.75"/>
    <row r="325" s="53" customFormat="1" ht="12.75"/>
    <row r="326" s="53" customFormat="1" ht="12.75"/>
    <row r="327" s="53" customFormat="1" ht="12.75"/>
    <row r="328" s="53" customFormat="1" ht="12.75"/>
    <row r="329" s="53" customFormat="1" ht="12.75"/>
    <row r="330" s="53" customFormat="1" ht="12.75"/>
    <row r="331" s="53" customFormat="1" ht="12.75"/>
    <row r="332" s="53" customFormat="1" ht="12.75"/>
    <row r="333" s="53" customFormat="1" ht="12.75"/>
    <row r="334" s="53" customFormat="1" ht="12.75"/>
    <row r="335" s="53" customFormat="1" ht="12.75"/>
    <row r="336" s="53" customFormat="1" ht="12.75"/>
    <row r="337" s="53" customFormat="1" ht="12.75"/>
    <row r="338" s="53" customFormat="1" ht="12.75"/>
    <row r="339" s="53" customFormat="1" ht="12.75"/>
    <row r="340" s="53" customFormat="1" ht="12.75"/>
    <row r="341" s="53" customFormat="1" ht="12.75"/>
    <row r="342" s="53" customFormat="1" ht="12.75"/>
    <row r="343" s="53" customFormat="1" ht="12.75"/>
    <row r="344" s="53" customFormat="1" ht="12.75"/>
    <row r="345" s="53" customFormat="1" ht="12.75"/>
    <row r="346" s="53" customFormat="1" ht="12.75"/>
    <row r="347" s="53" customFormat="1" ht="12.75"/>
    <row r="348" s="53" customFormat="1" ht="12.75"/>
    <row r="349" s="53" customFormat="1" ht="12.75"/>
    <row r="350" s="53" customFormat="1" ht="12.75"/>
    <row r="351" s="53" customFormat="1" ht="12.75"/>
    <row r="352" s="53" customFormat="1" ht="12.75"/>
    <row r="353" s="53" customFormat="1" ht="12.75"/>
    <row r="354" s="53" customFormat="1" ht="12.75"/>
    <row r="355" s="53" customFormat="1" ht="12.75"/>
    <row r="356" s="53" customFormat="1" ht="12.75"/>
    <row r="357" s="53" customFormat="1" ht="12.75"/>
    <row r="358" s="53" customFormat="1" ht="12.75"/>
    <row r="359" s="53" customFormat="1" ht="12.75"/>
    <row r="360" s="53" customFormat="1" ht="12.75"/>
    <row r="361" s="53" customFormat="1" ht="12.75"/>
    <row r="362" s="53" customFormat="1" ht="12.75"/>
    <row r="363" s="53" customFormat="1" ht="12.75"/>
    <row r="364" s="53" customFormat="1" ht="12.75"/>
    <row r="365" s="53" customFormat="1" ht="12.75"/>
    <row r="366" s="53" customFormat="1" ht="12.75"/>
    <row r="367" s="53" customFormat="1" ht="12.75"/>
    <row r="368" s="53" customFormat="1" ht="12.75"/>
    <row r="369" s="53" customFormat="1" ht="12.75"/>
    <row r="370" s="53" customFormat="1" ht="12.75"/>
    <row r="371" s="53" customFormat="1" ht="12.75"/>
    <row r="372" s="53" customFormat="1" ht="12.75"/>
    <row r="373" s="53" customFormat="1" ht="12.75"/>
    <row r="374" s="53" customFormat="1" ht="12.75"/>
    <row r="375" s="53" customFormat="1" ht="12.75"/>
    <row r="376" s="53" customFormat="1" ht="12.75"/>
    <row r="377" s="53" customFormat="1" ht="12.75"/>
    <row r="378" s="53" customFormat="1" ht="12.75"/>
    <row r="379" s="53" customFormat="1" ht="12.75"/>
    <row r="380" s="53" customFormat="1" ht="12.75"/>
    <row r="381" s="53" customFormat="1" ht="12.75"/>
    <row r="382" s="53" customFormat="1" ht="12.75"/>
    <row r="383" s="53" customFormat="1" ht="12.75"/>
    <row r="384" s="53" customFormat="1" ht="12.75"/>
    <row r="385" s="53" customFormat="1" ht="12.75"/>
    <row r="386" s="53" customFormat="1" ht="12.75"/>
    <row r="387" s="53" customFormat="1" ht="12.75"/>
    <row r="388" s="53" customFormat="1" ht="12.75"/>
    <row r="389" s="53" customFormat="1" ht="12.75"/>
    <row r="390" s="53" customFormat="1" ht="12.75"/>
    <row r="391" s="53" customFormat="1" ht="12.75"/>
    <row r="392" s="53" customFormat="1" ht="12.75"/>
    <row r="393" s="53" customFormat="1" ht="12.75"/>
    <row r="394" s="53" customFormat="1" ht="12.75"/>
    <row r="395" s="53" customFormat="1" ht="12.75"/>
    <row r="396" s="53" customFormat="1" ht="12.75"/>
    <row r="397" s="53" customFormat="1" ht="12.75"/>
    <row r="398" s="53" customFormat="1" ht="12.75"/>
    <row r="399" s="53" customFormat="1" ht="12.75"/>
    <row r="400" s="53" customFormat="1" ht="12.75"/>
    <row r="401" s="53" customFormat="1" ht="12.75"/>
    <row r="402" s="53" customFormat="1" ht="12.75"/>
  </sheetData>
  <sheetProtection/>
  <mergeCells count="5">
    <mergeCell ref="C6:F6"/>
    <mergeCell ref="C167:D167"/>
    <mergeCell ref="E167:F167"/>
    <mergeCell ref="E7:F7"/>
    <mergeCell ref="E30:F30"/>
  </mergeCells>
  <printOptions/>
  <pageMargins left="1.1811023622047245" right="0.3937007874015748" top="0.3937007874015748" bottom="0.3937007874015748" header="0.31496062992125984" footer="0.31496062992125984"/>
  <pageSetup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Бондарчук</cp:lastModifiedBy>
  <cp:lastPrinted>2018-01-16T07:22:56Z</cp:lastPrinted>
  <dcterms:created xsi:type="dcterms:W3CDTF">2004-01-19T10:14:55Z</dcterms:created>
  <dcterms:modified xsi:type="dcterms:W3CDTF">2018-01-16T07:23:01Z</dcterms:modified>
  <cp:category/>
  <cp:version/>
  <cp:contentType/>
  <cp:contentStatus/>
</cp:coreProperties>
</file>