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рік 2017" sheetId="1" r:id="rId1"/>
  </sheets>
  <definedNames/>
  <calcPr fullCalcOnLoad="1"/>
</workbook>
</file>

<file path=xl/sharedStrings.xml><?xml version="1.0" encoding="utf-8"?>
<sst xmlns="http://schemas.openxmlformats.org/spreadsheetml/2006/main" count="127" uniqueCount="90">
  <si>
    <t>№ з/п</t>
  </si>
  <si>
    <t>план</t>
  </si>
  <si>
    <t>в тому числі</t>
  </si>
  <si>
    <t>січень</t>
  </si>
  <si>
    <t>лютий</t>
  </si>
  <si>
    <t>березень</t>
  </si>
  <si>
    <t>ВСЬОГО</t>
  </si>
  <si>
    <t>тис.грн.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</si>
  <si>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</si>
  <si>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</si>
  <si>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</si>
  <si>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</si>
  <si>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</si>
  <si>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</si>
  <si>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</si>
  <si>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</si>
  <si>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</si>
  <si>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</si>
  <si>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</si>
  <si>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</si>
  <si>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</si>
  <si>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</si>
  <si>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</si>
  <si>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</si>
  <si>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інші (крупні суми розшифрувати)</t>
  </si>
  <si>
    <t>спортінвентар</t>
  </si>
  <si>
    <t>обладнання</t>
  </si>
  <si>
    <t>газопостачання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</si>
  <si>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</si>
  <si>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</si>
  <si>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</si>
  <si>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</si>
  <si>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</si>
  <si>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</si>
  <si>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</si>
  <si>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</si>
  <si>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</si>
  <si>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</si>
  <si>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</si>
  <si>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</si>
  <si>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</si>
  <si>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</si>
  <si>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</si>
  <si>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</si>
  <si>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</si>
  <si>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</si>
  <si>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</si>
  <si>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</si>
  <si>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</si>
  <si>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</si>
  <si>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(розшифрувати)</t>
  </si>
  <si>
    <t>видатки на відрядження</t>
  </si>
  <si>
    <t>5.3</t>
  </si>
  <si>
    <t>5.4</t>
  </si>
  <si>
    <t>5.5</t>
  </si>
  <si>
    <t>інші видатки</t>
  </si>
  <si>
    <t>обслуговування оргтехніки</t>
  </si>
  <si>
    <t>квітень</t>
  </si>
  <si>
    <t>травень</t>
  </si>
  <si>
    <t>червень</t>
  </si>
  <si>
    <t>вико-нано</t>
  </si>
  <si>
    <t>% вико-нання</t>
  </si>
  <si>
    <t>липень</t>
  </si>
  <si>
    <t>серпень</t>
  </si>
  <si>
    <t>вересень</t>
  </si>
  <si>
    <t>жовтень</t>
  </si>
  <si>
    <t>листопад</t>
  </si>
  <si>
    <t>грудень</t>
  </si>
  <si>
    <t>КУ "Павлоградський міський терцентр"</t>
  </si>
  <si>
    <t>електроенергія (предоплата)</t>
  </si>
  <si>
    <t>послуги зв'язку та інтернету</t>
  </si>
  <si>
    <t>вивіз сміття та експл. витрати</t>
  </si>
  <si>
    <t>дезинфекція приміщень</t>
  </si>
  <si>
    <t>реагування кнопки тривоги</t>
  </si>
  <si>
    <t>5.6</t>
  </si>
  <si>
    <t>5.7</t>
  </si>
  <si>
    <t>Медикаменти та перевязувальні матеріал</t>
  </si>
  <si>
    <t>Продукти харчування</t>
  </si>
  <si>
    <t>8</t>
  </si>
  <si>
    <t>8.1</t>
  </si>
  <si>
    <t>8.2</t>
  </si>
  <si>
    <t>9</t>
  </si>
  <si>
    <t>9.1</t>
  </si>
  <si>
    <t>10</t>
  </si>
  <si>
    <t>Директор</t>
  </si>
  <si>
    <t>Н.Є.Мирошниченко</t>
  </si>
  <si>
    <t>Окремі заходи по реал. держ.програм</t>
  </si>
  <si>
    <t>страхуван. автомобілів,ремонт, техобслуг</t>
  </si>
  <si>
    <t>Звіт про використання бюджетних коштів за  2017 рік</t>
  </si>
  <si>
    <t xml:space="preserve"> 2017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</si>
</sst>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i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175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2" fillId="13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75" fontId="2" fillId="34" borderId="13" xfId="0" applyNumberFormat="1" applyFont="1" applyFill="1" applyBorder="1" applyAlignment="1">
      <alignment/>
    </xf>
    <xf numFmtId="175" fontId="2" fillId="0" borderId="13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75" fontId="2" fillId="34" borderId="12" xfId="0" applyNumberFormat="1" applyFont="1" applyFill="1" applyBorder="1" applyAlignment="1">
      <alignment/>
    </xf>
    <xf numFmtId="175" fontId="2" fillId="33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34" borderId="15" xfId="0" applyNumberFormat="1" applyFont="1" applyFill="1" applyBorder="1" applyAlignment="1">
      <alignment/>
    </xf>
    <xf numFmtId="175" fontId="2" fillId="0" borderId="15" xfId="0" applyNumberFormat="1" applyFont="1" applyBorder="1" applyAlignment="1">
      <alignment/>
    </xf>
    <xf numFmtId="175" fontId="2" fillId="33" borderId="14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75" fontId="2" fillId="0" borderId="16" xfId="0" applyNumberFormat="1" applyFont="1" applyFill="1" applyBorder="1" applyAlignment="1">
      <alignment/>
    </xf>
    <xf numFmtId="175" fontId="2" fillId="0" borderId="17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13" borderId="14" xfId="0" applyFont="1" applyFill="1" applyBorder="1" applyAlignment="1">
      <alignment/>
    </xf>
    <xf numFmtId="0" fontId="2" fillId="13" borderId="15" xfId="0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1" fontId="2" fillId="34" borderId="13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3" fillId="19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5" fillId="6" borderId="1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5" fillId="6" borderId="10" xfId="0" applyFont="1" applyFill="1" applyBorder="1" applyAlignment="1">
      <alignment horizontal="center" vertical="center"/>
    </xf>
    <xf numFmtId="175" fontId="2" fillId="19" borderId="10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justify" vertical="center"/>
    </xf>
    <xf numFmtId="1" fontId="2" fillId="19" borderId="13" xfId="0" applyNumberFormat="1" applyFont="1" applyFill="1" applyBorder="1" applyAlignment="1">
      <alignment/>
    </xf>
    <xf numFmtId="0" fontId="2" fillId="19" borderId="14" xfId="0" applyFont="1" applyFill="1" applyBorder="1" applyAlignment="1">
      <alignment/>
    </xf>
    <xf numFmtId="2" fontId="2" fillId="19" borderId="10" xfId="0" applyNumberFormat="1" applyFont="1" applyFill="1" applyBorder="1" applyAlignment="1">
      <alignment/>
    </xf>
    <xf numFmtId="0" fontId="2" fillId="19" borderId="15" xfId="0" applyFont="1" applyFill="1" applyBorder="1" applyAlignment="1">
      <alignment/>
    </xf>
    <xf numFmtId="175" fontId="2" fillId="19" borderId="12" xfId="0" applyNumberFormat="1" applyFont="1" applyFill="1" applyBorder="1" applyAlignment="1">
      <alignment/>
    </xf>
    <xf numFmtId="0" fontId="2" fillId="19" borderId="13" xfId="0" applyFont="1" applyFill="1" applyBorder="1" applyAlignment="1">
      <alignment/>
    </xf>
    <xf numFmtId="0" fontId="2" fillId="19" borderId="12" xfId="0" applyFont="1" applyFill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PageLayoutView="0" workbookViewId="0" topLeftCell="I7">
      <selection activeCell="AI30" sqref="AI30"/>
    </sheetView>
  </sheetViews>
  <sheetFormatPr defaultColWidth="9.00390625" defaultRowHeight="12.75"/>
  <cols>
    <col min="1" max="1" width="4.75390625" style="2" customWidth="1"/>
    <col min="2" max="2" width="41.25390625" style="2" customWidth="1"/>
    <col min="3" max="3" width="8.375" style="2" customWidth="1"/>
    <col min="4" max="4" width="8.75390625" style="2" customWidth="1"/>
    <col min="5" max="5" width="6.00390625" style="2" customWidth="1"/>
    <col min="6" max="6" width="6.625" style="2" customWidth="1"/>
    <col min="7" max="7" width="6.875" style="2" customWidth="1"/>
    <col min="8" max="9" width="6.625" style="2" customWidth="1"/>
    <col min="10" max="10" width="6.875" style="2" customWidth="1"/>
    <col min="11" max="11" width="6.75390625" style="2" customWidth="1"/>
    <col min="12" max="12" width="7.125" style="2" customWidth="1"/>
    <col min="13" max="13" width="6.875" style="2" customWidth="1"/>
    <col min="14" max="14" width="7.25390625" style="2" customWidth="1"/>
    <col min="15" max="15" width="6.625" style="2" customWidth="1"/>
    <col min="16" max="16" width="6.75390625" style="2" customWidth="1"/>
    <col min="17" max="20" width="6.875" style="2" bestFit="1" customWidth="1"/>
    <col min="21" max="21" width="7.00390625" style="2" bestFit="1" customWidth="1"/>
    <col min="22" max="23" width="6.875" style="2" bestFit="1" customWidth="1"/>
    <col min="24" max="24" width="5.00390625" style="2" hidden="1" customWidth="1"/>
    <col min="25" max="25" width="5.75390625" style="2" hidden="1" customWidth="1"/>
    <col min="26" max="26" width="5.00390625" style="2" hidden="1" customWidth="1"/>
    <col min="27" max="27" width="5.75390625" style="2" hidden="1" customWidth="1"/>
    <col min="28" max="28" width="5.00390625" style="2" hidden="1" customWidth="1"/>
    <col min="29" max="29" width="5.75390625" style="2" hidden="1" customWidth="1"/>
    <col min="30" max="30" width="8.25390625" style="2" customWidth="1"/>
    <col min="31" max="31" width="7.875" style="2" customWidth="1"/>
    <col min="32" max="32" width="7.125" style="2" customWidth="1"/>
    <col min="33" max="33" width="7.375" style="2" customWidth="1"/>
    <col min="34" max="34" width="7.625" style="2" customWidth="1"/>
    <col min="35" max="35" width="8.375" style="2" customWidth="1"/>
    <col min="36" max="36" width="50.25390625" style="2" customWidth="1"/>
    <col min="37" max="16384" width="9.125" style="2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73"/>
      <c r="K1" s="73"/>
    </row>
    <row r="2" spans="1:11" ht="14.25" customHeight="1">
      <c r="A2" s="74" t="s">
        <v>88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5" t="s">
        <v>68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" customHeight="1">
      <c r="A4" s="76" t="s">
        <v>8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28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6"/>
      <c r="M5" s="26"/>
      <c r="N5" s="26"/>
      <c r="O5" s="26"/>
      <c r="P5" s="26"/>
      <c r="Q5" s="26"/>
      <c r="V5" s="1" t="s">
        <v>7</v>
      </c>
      <c r="AB5" s="1"/>
    </row>
    <row r="6" spans="1:35" s="15" customFormat="1" ht="15">
      <c r="A6" s="77" t="s">
        <v>0</v>
      </c>
      <c r="B6" s="82" t="s">
        <v>9</v>
      </c>
      <c r="C6" s="82" t="s">
        <v>89</v>
      </c>
      <c r="D6" s="82"/>
      <c r="E6" s="82"/>
      <c r="F6" s="80" t="s">
        <v>2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53"/>
      <c r="AE6" s="53"/>
      <c r="AF6" s="53"/>
      <c r="AG6" s="53"/>
      <c r="AH6" s="53"/>
      <c r="AI6" s="54"/>
    </row>
    <row r="7" spans="1:35" s="15" customFormat="1" ht="14.25" customHeight="1">
      <c r="A7" s="78"/>
      <c r="B7" s="82"/>
      <c r="C7" s="82"/>
      <c r="D7" s="82"/>
      <c r="E7" s="80"/>
      <c r="F7" s="85" t="s">
        <v>3</v>
      </c>
      <c r="G7" s="86"/>
      <c r="H7" s="86" t="s">
        <v>4</v>
      </c>
      <c r="I7" s="86"/>
      <c r="J7" s="86" t="s">
        <v>5</v>
      </c>
      <c r="K7" s="88"/>
      <c r="L7" s="85" t="s">
        <v>57</v>
      </c>
      <c r="M7" s="86"/>
      <c r="N7" s="86" t="s">
        <v>58</v>
      </c>
      <c r="O7" s="86"/>
      <c r="P7" s="86" t="s">
        <v>59</v>
      </c>
      <c r="Q7" s="88"/>
      <c r="R7" s="85" t="s">
        <v>62</v>
      </c>
      <c r="S7" s="86"/>
      <c r="T7" s="86" t="s">
        <v>63</v>
      </c>
      <c r="U7" s="86"/>
      <c r="V7" s="86" t="s">
        <v>64</v>
      </c>
      <c r="W7" s="88"/>
      <c r="X7" s="89" t="s">
        <v>65</v>
      </c>
      <c r="Y7" s="86"/>
      <c r="Z7" s="86" t="s">
        <v>66</v>
      </c>
      <c r="AA7" s="86"/>
      <c r="AB7" s="86" t="s">
        <v>67</v>
      </c>
      <c r="AC7" s="87"/>
      <c r="AD7" s="83" t="s">
        <v>65</v>
      </c>
      <c r="AE7" s="84"/>
      <c r="AF7" s="83" t="s">
        <v>66</v>
      </c>
      <c r="AG7" s="84"/>
      <c r="AH7" s="83" t="s">
        <v>67</v>
      </c>
      <c r="AI7" s="84"/>
    </row>
    <row r="8" spans="1:35" s="15" customFormat="1" ht="47.25" customHeight="1">
      <c r="A8" s="79"/>
      <c r="B8" s="82"/>
      <c r="C8" s="14" t="s">
        <v>1</v>
      </c>
      <c r="D8" s="16" t="s">
        <v>60</v>
      </c>
      <c r="E8" s="28" t="s">
        <v>61</v>
      </c>
      <c r="F8" s="36" t="s">
        <v>1</v>
      </c>
      <c r="G8" s="16" t="s">
        <v>60</v>
      </c>
      <c r="H8" s="17" t="s">
        <v>1</v>
      </c>
      <c r="I8" s="16" t="s">
        <v>60</v>
      </c>
      <c r="J8" s="17" t="s">
        <v>1</v>
      </c>
      <c r="K8" s="37" t="s">
        <v>60</v>
      </c>
      <c r="L8" s="36" t="s">
        <v>1</v>
      </c>
      <c r="M8" s="16" t="s">
        <v>60</v>
      </c>
      <c r="N8" s="17" t="s">
        <v>1</v>
      </c>
      <c r="O8" s="16" t="s">
        <v>60</v>
      </c>
      <c r="P8" s="17" t="s">
        <v>1</v>
      </c>
      <c r="Q8" s="37" t="s">
        <v>60</v>
      </c>
      <c r="R8" s="36" t="s">
        <v>1</v>
      </c>
      <c r="S8" s="16" t="s">
        <v>60</v>
      </c>
      <c r="T8" s="17" t="s">
        <v>1</v>
      </c>
      <c r="U8" s="16" t="s">
        <v>60</v>
      </c>
      <c r="V8" s="17" t="s">
        <v>1</v>
      </c>
      <c r="W8" s="37" t="s">
        <v>60</v>
      </c>
      <c r="X8" s="20" t="s">
        <v>1</v>
      </c>
      <c r="Y8" s="16" t="s">
        <v>60</v>
      </c>
      <c r="Z8" s="17" t="s">
        <v>1</v>
      </c>
      <c r="AA8" s="16" t="s">
        <v>60</v>
      </c>
      <c r="AB8" s="17" t="s">
        <v>1</v>
      </c>
      <c r="AC8" s="28" t="s">
        <v>60</v>
      </c>
      <c r="AD8" s="57" t="s">
        <v>1</v>
      </c>
      <c r="AE8" s="16" t="s">
        <v>60</v>
      </c>
      <c r="AF8" s="60" t="s">
        <v>1</v>
      </c>
      <c r="AG8" s="16" t="s">
        <v>60</v>
      </c>
      <c r="AH8" s="60" t="s">
        <v>1</v>
      </c>
      <c r="AI8" s="37" t="s">
        <v>60</v>
      </c>
    </row>
    <row r="9" spans="1:35" ht="15.75">
      <c r="A9" s="71">
        <v>1</v>
      </c>
      <c r="B9" s="63" t="s">
        <v>10</v>
      </c>
      <c r="C9" s="61">
        <f>F9+H9+J9+L9+N9+P9+R9+T9+V9+X9+Z9+AB9+AD9+AF9+AH9</f>
        <v>2935.9999999999995</v>
      </c>
      <c r="D9" s="61">
        <f>G9+I9+K9+M9+O9+Q9+S9+U9+W9+Y9+AA9+AC9+AE9+AG9+AI9</f>
        <v>2936</v>
      </c>
      <c r="E9" s="64">
        <f>D9/C9%</f>
        <v>100.00000000000001</v>
      </c>
      <c r="F9" s="38">
        <v>242.9</v>
      </c>
      <c r="G9" s="6">
        <v>232.9</v>
      </c>
      <c r="H9" s="18">
        <v>242.9</v>
      </c>
      <c r="I9" s="6">
        <v>225.9</v>
      </c>
      <c r="J9" s="18">
        <v>252.5</v>
      </c>
      <c r="K9" s="39">
        <v>263.7</v>
      </c>
      <c r="L9" s="38">
        <v>246.1</v>
      </c>
      <c r="M9" s="4">
        <v>230.1</v>
      </c>
      <c r="N9" s="19">
        <v>246.1</v>
      </c>
      <c r="O9" s="4">
        <v>248.3</v>
      </c>
      <c r="P9" s="18">
        <v>246.1</v>
      </c>
      <c r="Q9" s="39">
        <v>244</v>
      </c>
      <c r="R9" s="38">
        <v>239.1</v>
      </c>
      <c r="S9" s="6">
        <v>236.6</v>
      </c>
      <c r="T9" s="18">
        <v>246.1</v>
      </c>
      <c r="U9" s="5">
        <v>262.7</v>
      </c>
      <c r="V9" s="18">
        <v>246.1</v>
      </c>
      <c r="W9" s="39">
        <v>227.4</v>
      </c>
      <c r="X9" s="32"/>
      <c r="Y9" s="6"/>
      <c r="Z9" s="18"/>
      <c r="AA9" s="6"/>
      <c r="AB9" s="18"/>
      <c r="AC9" s="29"/>
      <c r="AD9" s="58">
        <v>236.1</v>
      </c>
      <c r="AE9" s="6">
        <v>272.4</v>
      </c>
      <c r="AF9" s="58">
        <v>246.1</v>
      </c>
      <c r="AG9" s="6">
        <v>234.1</v>
      </c>
      <c r="AH9" s="58">
        <v>245.9</v>
      </c>
      <c r="AI9" s="6">
        <v>257.9</v>
      </c>
    </row>
    <row r="10" spans="1:35" ht="15.75">
      <c r="A10" s="71">
        <v>2</v>
      </c>
      <c r="B10" s="63" t="s">
        <v>11</v>
      </c>
      <c r="C10" s="61">
        <f>F10+H10+J10+L10+N10+P10+R10+T10+V10+X10+Z10+AB10+AD10+AF10+AH10</f>
        <v>666.6000000000001</v>
      </c>
      <c r="D10" s="61">
        <f aca="true" t="shared" si="0" ref="D10:D45">G10+I10+K10+M10+O10+Q10+S10+U10+W10+Y10+AA10+AC10+AE10+AG10+AI10</f>
        <v>662.2</v>
      </c>
      <c r="E10" s="64">
        <f>D10/C10%</f>
        <v>99.33993399339933</v>
      </c>
      <c r="F10" s="38">
        <v>53.5</v>
      </c>
      <c r="G10" s="6">
        <v>52.7</v>
      </c>
      <c r="H10" s="18">
        <v>53.5</v>
      </c>
      <c r="I10" s="6">
        <v>50.9</v>
      </c>
      <c r="J10" s="18">
        <v>55.6</v>
      </c>
      <c r="K10" s="39">
        <v>57.9</v>
      </c>
      <c r="L10" s="38">
        <v>54.1</v>
      </c>
      <c r="M10" s="4">
        <v>52.9</v>
      </c>
      <c r="N10" s="18">
        <v>54.1</v>
      </c>
      <c r="O10" s="4">
        <v>56</v>
      </c>
      <c r="P10" s="18">
        <v>54.1</v>
      </c>
      <c r="Q10" s="39">
        <v>54.5</v>
      </c>
      <c r="R10" s="38">
        <v>61.2</v>
      </c>
      <c r="S10" s="6">
        <v>54.1</v>
      </c>
      <c r="T10" s="19">
        <v>54.1</v>
      </c>
      <c r="U10" s="5">
        <v>59.3</v>
      </c>
      <c r="V10" s="19">
        <v>54.1</v>
      </c>
      <c r="W10" s="39">
        <v>50.7</v>
      </c>
      <c r="X10" s="32"/>
      <c r="Y10" s="6"/>
      <c r="Z10" s="18"/>
      <c r="AA10" s="6"/>
      <c r="AB10" s="18"/>
      <c r="AC10" s="29"/>
      <c r="AD10" s="58">
        <v>64.1</v>
      </c>
      <c r="AE10" s="6">
        <v>60.6</v>
      </c>
      <c r="AF10" s="58">
        <v>54.1</v>
      </c>
      <c r="AG10" s="6">
        <v>54.6</v>
      </c>
      <c r="AH10" s="58">
        <v>54.1</v>
      </c>
      <c r="AI10" s="6">
        <v>58</v>
      </c>
    </row>
    <row r="11" spans="1:35" ht="15.75">
      <c r="A11" s="24">
        <v>3</v>
      </c>
      <c r="B11" s="21" t="s">
        <v>21</v>
      </c>
      <c r="C11" s="61">
        <f aca="true" t="shared" si="1" ref="C11:C45">F11+H11+J11+L11+N11+P11+R11+T11+V11+X11+Z11+AB11+AD11+AF11+AH11</f>
        <v>50.8</v>
      </c>
      <c r="D11" s="61">
        <f t="shared" si="0"/>
        <v>50.6</v>
      </c>
      <c r="E11" s="52">
        <f>D11/C11%</f>
        <v>99.60629921259843</v>
      </c>
      <c r="F11" s="40">
        <f aca="true" t="shared" si="2" ref="F11:Q11">F13+F14+F15+F16+F17+F18+F19+F20+F21</f>
        <v>4</v>
      </c>
      <c r="G11" s="22">
        <f t="shared" si="2"/>
        <v>2.2</v>
      </c>
      <c r="H11" s="22">
        <f t="shared" si="2"/>
        <v>4</v>
      </c>
      <c r="I11" s="22">
        <f t="shared" si="2"/>
        <v>3</v>
      </c>
      <c r="J11" s="22">
        <f t="shared" si="2"/>
        <v>7.500000000000001</v>
      </c>
      <c r="K11" s="41">
        <f t="shared" si="2"/>
        <v>9</v>
      </c>
      <c r="L11" s="40">
        <f t="shared" si="2"/>
        <v>4</v>
      </c>
      <c r="M11" s="22">
        <f t="shared" si="2"/>
        <v>4.1</v>
      </c>
      <c r="N11" s="22">
        <f t="shared" si="2"/>
        <v>3</v>
      </c>
      <c r="O11" s="22">
        <f t="shared" si="2"/>
        <v>2.3</v>
      </c>
      <c r="P11" s="22">
        <f t="shared" si="2"/>
        <v>3</v>
      </c>
      <c r="Q11" s="41">
        <f t="shared" si="2"/>
        <v>3.8</v>
      </c>
      <c r="R11" s="40">
        <f aca="true" t="shared" si="3" ref="R11:AI11">R13+R14+R15+R16+R17+R18+R19+R20+R21</f>
        <v>4</v>
      </c>
      <c r="S11" s="22">
        <f t="shared" si="3"/>
        <v>3.6999999999999997</v>
      </c>
      <c r="T11" s="22">
        <f t="shared" si="3"/>
        <v>3</v>
      </c>
      <c r="U11" s="22">
        <f t="shared" si="3"/>
        <v>2.3</v>
      </c>
      <c r="V11" s="22">
        <f t="shared" si="3"/>
        <v>3</v>
      </c>
      <c r="W11" s="41">
        <f t="shared" si="3"/>
        <v>2.2</v>
      </c>
      <c r="X11" s="41">
        <f t="shared" si="3"/>
        <v>0</v>
      </c>
      <c r="Y11" s="41">
        <f t="shared" si="3"/>
        <v>0</v>
      </c>
      <c r="Z11" s="41">
        <f t="shared" si="3"/>
        <v>0</v>
      </c>
      <c r="AA11" s="41">
        <f t="shared" si="3"/>
        <v>0</v>
      </c>
      <c r="AB11" s="41">
        <f t="shared" si="3"/>
        <v>0</v>
      </c>
      <c r="AC11" s="41">
        <f t="shared" si="3"/>
        <v>0</v>
      </c>
      <c r="AD11" s="41">
        <f t="shared" si="3"/>
        <v>6.3999999999999995</v>
      </c>
      <c r="AE11" s="41">
        <f t="shared" si="3"/>
        <v>6.7</v>
      </c>
      <c r="AF11" s="41">
        <f t="shared" si="3"/>
        <v>4.4</v>
      </c>
      <c r="AG11" s="41">
        <f t="shared" si="3"/>
        <v>2.9</v>
      </c>
      <c r="AH11" s="41">
        <f t="shared" si="3"/>
        <v>4.5</v>
      </c>
      <c r="AI11" s="41">
        <f t="shared" si="3"/>
        <v>8.4</v>
      </c>
    </row>
    <row r="12" spans="1:35" ht="15.75">
      <c r="A12" s="12"/>
      <c r="B12" s="3" t="s">
        <v>12</v>
      </c>
      <c r="C12" s="7">
        <f t="shared" si="1"/>
        <v>0</v>
      </c>
      <c r="D12" s="7">
        <f t="shared" si="0"/>
        <v>0</v>
      </c>
      <c r="E12" s="29"/>
      <c r="F12" s="38"/>
      <c r="G12" s="6"/>
      <c r="H12" s="18"/>
      <c r="I12" s="6"/>
      <c r="J12" s="18"/>
      <c r="K12" s="39"/>
      <c r="L12" s="38"/>
      <c r="M12" s="6"/>
      <c r="N12" s="18"/>
      <c r="O12" s="6"/>
      <c r="P12" s="18"/>
      <c r="Q12" s="39"/>
      <c r="R12" s="38"/>
      <c r="S12" s="6"/>
      <c r="T12" s="18"/>
      <c r="U12" s="6"/>
      <c r="V12" s="18"/>
      <c r="W12" s="39"/>
      <c r="X12" s="32"/>
      <c r="Y12" s="6"/>
      <c r="Z12" s="18"/>
      <c r="AA12" s="6"/>
      <c r="AB12" s="18"/>
      <c r="AC12" s="29"/>
      <c r="AD12" s="58"/>
      <c r="AE12" s="6"/>
      <c r="AF12" s="58"/>
      <c r="AG12" s="6"/>
      <c r="AH12" s="58"/>
      <c r="AI12" s="6"/>
    </row>
    <row r="13" spans="1:36" ht="15.75">
      <c r="A13" s="13" t="s">
        <v>30</v>
      </c>
      <c r="B13" s="3" t="s">
        <v>13</v>
      </c>
      <c r="C13" s="7">
        <f t="shared" si="1"/>
        <v>25.400000000000002</v>
      </c>
      <c r="D13" s="7">
        <f t="shared" si="0"/>
        <v>25.400000000000002</v>
      </c>
      <c r="E13" s="51">
        <f>D13/C13%</f>
        <v>100</v>
      </c>
      <c r="F13" s="38">
        <v>2.2</v>
      </c>
      <c r="G13" s="6">
        <v>2.2</v>
      </c>
      <c r="H13" s="18">
        <v>2.3</v>
      </c>
      <c r="I13" s="6">
        <v>2.3</v>
      </c>
      <c r="J13" s="18">
        <v>2.2</v>
      </c>
      <c r="K13" s="39">
        <v>2.2</v>
      </c>
      <c r="L13" s="38">
        <v>2.2</v>
      </c>
      <c r="M13" s="6">
        <v>2.2</v>
      </c>
      <c r="N13" s="18">
        <v>2.3</v>
      </c>
      <c r="O13" s="6">
        <v>2.3</v>
      </c>
      <c r="P13" s="18">
        <v>2.3</v>
      </c>
      <c r="Q13" s="39">
        <v>2.3</v>
      </c>
      <c r="R13" s="38">
        <v>2.3</v>
      </c>
      <c r="S13" s="6">
        <v>2.3</v>
      </c>
      <c r="T13" s="18">
        <v>2.3</v>
      </c>
      <c r="U13" s="6">
        <v>2.3</v>
      </c>
      <c r="V13" s="18">
        <v>2.3</v>
      </c>
      <c r="W13" s="39">
        <v>2.2</v>
      </c>
      <c r="X13" s="32"/>
      <c r="Y13" s="6"/>
      <c r="Z13" s="18"/>
      <c r="AA13" s="6"/>
      <c r="AB13" s="18"/>
      <c r="AC13" s="29"/>
      <c r="AD13" s="58">
        <v>2.5</v>
      </c>
      <c r="AE13" s="6">
        <v>2.5</v>
      </c>
      <c r="AF13" s="58"/>
      <c r="AG13" s="6"/>
      <c r="AH13" s="58">
        <v>2.5</v>
      </c>
      <c r="AI13" s="6">
        <v>2.6</v>
      </c>
      <c r="AJ13" s="90"/>
    </row>
    <row r="14" spans="1:36" ht="15.75">
      <c r="A14" s="13" t="s">
        <v>31</v>
      </c>
      <c r="B14" s="3" t="s">
        <v>20</v>
      </c>
      <c r="C14" s="7">
        <f t="shared" si="1"/>
        <v>8.6</v>
      </c>
      <c r="D14" s="7">
        <f t="shared" si="0"/>
        <v>8.6</v>
      </c>
      <c r="E14" s="51">
        <f>D14/C14%</f>
        <v>100</v>
      </c>
      <c r="F14" s="38">
        <v>1.8</v>
      </c>
      <c r="G14" s="6"/>
      <c r="H14" s="18"/>
      <c r="I14" s="6"/>
      <c r="J14" s="18">
        <v>0.1</v>
      </c>
      <c r="K14" s="39">
        <v>1.8</v>
      </c>
      <c r="L14" s="38">
        <v>1.3</v>
      </c>
      <c r="M14" s="6">
        <v>1.4</v>
      </c>
      <c r="N14" s="18"/>
      <c r="O14" s="6"/>
      <c r="P14" s="18"/>
      <c r="Q14" s="39"/>
      <c r="R14" s="38">
        <v>1</v>
      </c>
      <c r="S14" s="6"/>
      <c r="T14" s="18"/>
      <c r="U14" s="6"/>
      <c r="V14" s="18"/>
      <c r="W14" s="39"/>
      <c r="X14" s="32"/>
      <c r="Y14" s="6"/>
      <c r="Z14" s="18"/>
      <c r="AA14" s="6"/>
      <c r="AB14" s="18"/>
      <c r="AC14" s="29"/>
      <c r="AD14" s="58">
        <v>3.1</v>
      </c>
      <c r="AE14" s="6">
        <v>3.4</v>
      </c>
      <c r="AF14" s="58">
        <v>1.1</v>
      </c>
      <c r="AG14" s="6"/>
      <c r="AH14" s="58">
        <v>0.2</v>
      </c>
      <c r="AI14" s="6">
        <v>2</v>
      </c>
      <c r="AJ14" s="90"/>
    </row>
    <row r="15" spans="1:36" ht="15.75">
      <c r="A15" s="13" t="s">
        <v>32</v>
      </c>
      <c r="B15" s="3" t="s">
        <v>14</v>
      </c>
      <c r="C15" s="7">
        <f t="shared" si="1"/>
        <v>0</v>
      </c>
      <c r="D15" s="7">
        <f t="shared" si="0"/>
        <v>0</v>
      </c>
      <c r="E15" s="51"/>
      <c r="F15" s="38"/>
      <c r="G15" s="6"/>
      <c r="H15" s="18"/>
      <c r="I15" s="6"/>
      <c r="J15" s="18"/>
      <c r="K15" s="39"/>
      <c r="L15" s="38"/>
      <c r="M15" s="6"/>
      <c r="N15" s="18"/>
      <c r="O15" s="6"/>
      <c r="P15" s="18"/>
      <c r="Q15" s="39"/>
      <c r="R15" s="38"/>
      <c r="S15" s="6"/>
      <c r="T15" s="18"/>
      <c r="U15" s="6"/>
      <c r="V15" s="18"/>
      <c r="W15" s="39"/>
      <c r="X15" s="32"/>
      <c r="Y15" s="6"/>
      <c r="Z15" s="18"/>
      <c r="AA15" s="6"/>
      <c r="AB15" s="18"/>
      <c r="AC15" s="29"/>
      <c r="AD15" s="58"/>
      <c r="AE15" s="6"/>
      <c r="AF15" s="58"/>
      <c r="AG15" s="6"/>
      <c r="AH15" s="58"/>
      <c r="AI15" s="6"/>
      <c r="AJ15" s="90"/>
    </row>
    <row r="16" spans="1:36" ht="15.75">
      <c r="A16" s="13" t="s">
        <v>33</v>
      </c>
      <c r="B16" s="3" t="s">
        <v>19</v>
      </c>
      <c r="C16" s="7">
        <f t="shared" si="1"/>
        <v>6.1000000000000005</v>
      </c>
      <c r="D16" s="7">
        <f t="shared" si="0"/>
        <v>6.1</v>
      </c>
      <c r="E16" s="51">
        <f>D16/C16%</f>
        <v>99.99999999999999</v>
      </c>
      <c r="F16" s="38"/>
      <c r="G16" s="6"/>
      <c r="H16" s="18">
        <v>1</v>
      </c>
      <c r="I16" s="6"/>
      <c r="J16" s="19">
        <v>1.5</v>
      </c>
      <c r="K16" s="42">
        <v>1.5</v>
      </c>
      <c r="L16" s="38">
        <v>0.5</v>
      </c>
      <c r="M16" s="6">
        <v>0.5</v>
      </c>
      <c r="N16" s="18"/>
      <c r="O16" s="6"/>
      <c r="P16" s="19">
        <v>0.2</v>
      </c>
      <c r="Q16" s="42">
        <v>0.3</v>
      </c>
      <c r="R16" s="38">
        <v>0.7</v>
      </c>
      <c r="S16" s="6">
        <v>1.4</v>
      </c>
      <c r="T16" s="18">
        <v>0.7</v>
      </c>
      <c r="U16" s="6"/>
      <c r="V16" s="19">
        <v>0.7</v>
      </c>
      <c r="W16" s="42"/>
      <c r="X16" s="34"/>
      <c r="Y16" s="5"/>
      <c r="Z16" s="19"/>
      <c r="AA16" s="5"/>
      <c r="AB16" s="19"/>
      <c r="AC16" s="31"/>
      <c r="AD16" s="58"/>
      <c r="AE16" s="6"/>
      <c r="AF16" s="58">
        <v>0.8</v>
      </c>
      <c r="AG16" s="6">
        <v>1.5</v>
      </c>
      <c r="AH16" s="58"/>
      <c r="AI16" s="6">
        <v>0.9</v>
      </c>
      <c r="AJ16" s="90"/>
    </row>
    <row r="17" spans="1:36" ht="15.75">
      <c r="A17" s="13" t="s">
        <v>34</v>
      </c>
      <c r="B17" s="3" t="s">
        <v>22</v>
      </c>
      <c r="C17" s="7">
        <f t="shared" si="1"/>
        <v>7.8</v>
      </c>
      <c r="D17" s="7">
        <f t="shared" si="0"/>
        <v>7.800000000000001</v>
      </c>
      <c r="E17" s="51">
        <f>D17/C17%</f>
        <v>100.00000000000001</v>
      </c>
      <c r="F17" s="38"/>
      <c r="G17" s="6"/>
      <c r="H17" s="18">
        <v>0.7</v>
      </c>
      <c r="I17" s="6">
        <v>0.7</v>
      </c>
      <c r="J17" s="19">
        <v>0.8</v>
      </c>
      <c r="K17" s="42">
        <v>0.8</v>
      </c>
      <c r="L17" s="38"/>
      <c r="M17" s="6"/>
      <c r="N17" s="18">
        <v>0.7</v>
      </c>
      <c r="O17" s="6"/>
      <c r="P17" s="18">
        <v>0.5</v>
      </c>
      <c r="Q17" s="42">
        <v>1.2</v>
      </c>
      <c r="R17" s="38"/>
      <c r="S17" s="6"/>
      <c r="T17" s="18"/>
      <c r="U17" s="6"/>
      <c r="V17" s="19"/>
      <c r="W17" s="42"/>
      <c r="X17" s="32"/>
      <c r="Y17" s="5"/>
      <c r="Z17" s="18"/>
      <c r="AA17" s="5"/>
      <c r="AB17" s="18"/>
      <c r="AC17" s="31"/>
      <c r="AD17" s="58">
        <v>0.8</v>
      </c>
      <c r="AE17" s="6">
        <v>0.8</v>
      </c>
      <c r="AF17" s="58">
        <v>2.5</v>
      </c>
      <c r="AG17" s="6">
        <v>1.4</v>
      </c>
      <c r="AH17" s="58">
        <v>1.8</v>
      </c>
      <c r="AI17" s="6">
        <v>2.9</v>
      </c>
      <c r="AJ17" s="90"/>
    </row>
    <row r="18" spans="1:36" ht="15.75">
      <c r="A18" s="13" t="s">
        <v>35</v>
      </c>
      <c r="B18" s="3" t="s">
        <v>23</v>
      </c>
      <c r="C18" s="7">
        <f t="shared" si="1"/>
        <v>0</v>
      </c>
      <c r="D18" s="7">
        <f t="shared" si="0"/>
        <v>0</v>
      </c>
      <c r="E18" s="51"/>
      <c r="F18" s="38"/>
      <c r="G18" s="6"/>
      <c r="H18" s="18"/>
      <c r="I18" s="6"/>
      <c r="J18" s="18"/>
      <c r="K18" s="39"/>
      <c r="L18" s="38"/>
      <c r="M18" s="6"/>
      <c r="N18" s="18"/>
      <c r="O18" s="6"/>
      <c r="P18" s="18"/>
      <c r="Q18" s="39"/>
      <c r="R18" s="38"/>
      <c r="S18" s="6"/>
      <c r="T18" s="18"/>
      <c r="U18" s="6"/>
      <c r="V18" s="18"/>
      <c r="W18" s="39"/>
      <c r="X18" s="32"/>
      <c r="Y18" s="6"/>
      <c r="Z18" s="18"/>
      <c r="AA18" s="6"/>
      <c r="AB18" s="18"/>
      <c r="AC18" s="29"/>
      <c r="AD18" s="58"/>
      <c r="AE18" s="6"/>
      <c r="AF18" s="58"/>
      <c r="AG18" s="6"/>
      <c r="AH18" s="58"/>
      <c r="AI18" s="6"/>
      <c r="AJ18" s="90"/>
    </row>
    <row r="19" spans="1:36" ht="15.75">
      <c r="A19" s="13" t="s">
        <v>36</v>
      </c>
      <c r="B19" s="3" t="s">
        <v>25</v>
      </c>
      <c r="C19" s="7">
        <f t="shared" si="1"/>
        <v>0</v>
      </c>
      <c r="D19" s="7">
        <f t="shared" si="0"/>
        <v>0</v>
      </c>
      <c r="E19" s="51"/>
      <c r="F19" s="38"/>
      <c r="G19" s="6"/>
      <c r="H19" s="18"/>
      <c r="I19" s="6"/>
      <c r="J19" s="18"/>
      <c r="K19" s="39"/>
      <c r="L19" s="38"/>
      <c r="M19" s="6"/>
      <c r="N19" s="18"/>
      <c r="O19" s="6"/>
      <c r="P19" s="18"/>
      <c r="Q19" s="39"/>
      <c r="R19" s="38"/>
      <c r="S19" s="6"/>
      <c r="T19" s="18"/>
      <c r="U19" s="6"/>
      <c r="V19" s="18"/>
      <c r="W19" s="39"/>
      <c r="X19" s="32"/>
      <c r="Y19" s="6"/>
      <c r="Z19" s="18"/>
      <c r="AA19" s="6"/>
      <c r="AB19" s="18"/>
      <c r="AC19" s="29"/>
      <c r="AD19" s="58"/>
      <c r="AE19" s="6"/>
      <c r="AF19" s="58"/>
      <c r="AG19" s="6"/>
      <c r="AH19" s="58"/>
      <c r="AI19" s="6"/>
      <c r="AJ19" s="90"/>
    </row>
    <row r="20" spans="1:36" ht="15.75">
      <c r="A20" s="13" t="s">
        <v>37</v>
      </c>
      <c r="B20" s="3" t="s">
        <v>26</v>
      </c>
      <c r="C20" s="7">
        <f t="shared" si="1"/>
        <v>2.7</v>
      </c>
      <c r="D20" s="7">
        <f t="shared" si="0"/>
        <v>2.7</v>
      </c>
      <c r="E20" s="51">
        <f>D20/C20%</f>
        <v>100</v>
      </c>
      <c r="F20" s="38"/>
      <c r="G20" s="6"/>
      <c r="H20" s="18"/>
      <c r="I20" s="6"/>
      <c r="J20" s="18">
        <v>2.7</v>
      </c>
      <c r="K20" s="39">
        <v>2.7</v>
      </c>
      <c r="L20" s="38"/>
      <c r="M20" s="6"/>
      <c r="N20" s="18"/>
      <c r="O20" s="6"/>
      <c r="P20" s="18"/>
      <c r="Q20" s="39"/>
      <c r="R20" s="38"/>
      <c r="S20" s="6"/>
      <c r="T20" s="18"/>
      <c r="U20" s="6"/>
      <c r="V20" s="18"/>
      <c r="W20" s="39"/>
      <c r="X20" s="32"/>
      <c r="Y20" s="6"/>
      <c r="Z20" s="18"/>
      <c r="AA20" s="6"/>
      <c r="AB20" s="18"/>
      <c r="AC20" s="29"/>
      <c r="AD20" s="58"/>
      <c r="AE20" s="6"/>
      <c r="AF20" s="58"/>
      <c r="AG20" s="6"/>
      <c r="AH20" s="58"/>
      <c r="AI20" s="6"/>
      <c r="AJ20" s="90"/>
    </row>
    <row r="21" spans="1:36" ht="15.75">
      <c r="A21" s="13" t="s">
        <v>38</v>
      </c>
      <c r="B21" s="3" t="s">
        <v>24</v>
      </c>
      <c r="C21" s="7">
        <f t="shared" si="1"/>
        <v>0.2</v>
      </c>
      <c r="D21" s="7">
        <f t="shared" si="0"/>
        <v>0</v>
      </c>
      <c r="E21" s="51"/>
      <c r="F21" s="38"/>
      <c r="G21" s="6"/>
      <c r="H21" s="18"/>
      <c r="I21" s="6"/>
      <c r="J21" s="18">
        <v>0.2</v>
      </c>
      <c r="K21" s="42"/>
      <c r="L21" s="38"/>
      <c r="M21" s="6"/>
      <c r="N21" s="18"/>
      <c r="O21" s="6"/>
      <c r="P21" s="18"/>
      <c r="Q21" s="39"/>
      <c r="R21" s="43"/>
      <c r="S21" s="6"/>
      <c r="T21" s="19"/>
      <c r="U21" s="6"/>
      <c r="V21" s="18"/>
      <c r="W21" s="42"/>
      <c r="X21" s="32"/>
      <c r="Y21" s="6"/>
      <c r="Z21" s="18"/>
      <c r="AA21" s="6"/>
      <c r="AB21" s="18"/>
      <c r="AC21" s="29"/>
      <c r="AD21" s="58"/>
      <c r="AE21" s="6"/>
      <c r="AF21" s="58"/>
      <c r="AG21" s="6"/>
      <c r="AH21" s="58"/>
      <c r="AI21" s="6"/>
      <c r="AJ21" s="90"/>
    </row>
    <row r="22" spans="1:35" ht="15.75">
      <c r="A22" s="25" t="s">
        <v>39</v>
      </c>
      <c r="B22" s="21" t="s">
        <v>15</v>
      </c>
      <c r="C22" s="61">
        <f>C24+C25+C26</f>
        <v>250</v>
      </c>
      <c r="D22" s="61">
        <f>D24+D25+D26</f>
        <v>234.49999999999997</v>
      </c>
      <c r="E22" s="52">
        <f>D22/C22%</f>
        <v>93.79999999999998</v>
      </c>
      <c r="F22" s="40">
        <f>F24+F25+F26+F27</f>
        <v>63</v>
      </c>
      <c r="G22" s="22">
        <f aca="true" t="shared" si="4" ref="G22:AC22">G24+G25+G26+G27</f>
        <v>50.89999999999999</v>
      </c>
      <c r="H22" s="22">
        <f t="shared" si="4"/>
        <v>38.1</v>
      </c>
      <c r="I22" s="22">
        <f t="shared" si="4"/>
        <v>30.9</v>
      </c>
      <c r="J22" s="22">
        <f t="shared" si="4"/>
        <v>34.4</v>
      </c>
      <c r="K22" s="41">
        <f t="shared" si="4"/>
        <v>30.9</v>
      </c>
      <c r="L22" s="40">
        <f t="shared" si="4"/>
        <v>11.1</v>
      </c>
      <c r="M22" s="22">
        <f t="shared" si="4"/>
        <v>12.799999999999999</v>
      </c>
      <c r="N22" s="22">
        <f t="shared" si="4"/>
        <v>6.6</v>
      </c>
      <c r="O22" s="22">
        <f t="shared" si="4"/>
        <v>5.8</v>
      </c>
      <c r="P22" s="22">
        <f t="shared" si="4"/>
        <v>6.6</v>
      </c>
      <c r="Q22" s="41">
        <f t="shared" si="4"/>
        <v>6.9</v>
      </c>
      <c r="R22" s="40">
        <f t="shared" si="4"/>
        <v>6.6</v>
      </c>
      <c r="S22" s="22">
        <f t="shared" si="4"/>
        <v>5.5</v>
      </c>
      <c r="T22" s="22">
        <f t="shared" si="4"/>
        <v>6.6</v>
      </c>
      <c r="U22" s="22">
        <f t="shared" si="4"/>
        <v>5.8</v>
      </c>
      <c r="V22" s="22">
        <f t="shared" si="4"/>
        <v>6.5</v>
      </c>
      <c r="W22" s="41">
        <f t="shared" si="4"/>
        <v>6.2</v>
      </c>
      <c r="X22" s="33">
        <f t="shared" si="4"/>
        <v>0</v>
      </c>
      <c r="Y22" s="22">
        <f t="shared" si="4"/>
        <v>0</v>
      </c>
      <c r="Z22" s="22">
        <f t="shared" si="4"/>
        <v>0</v>
      </c>
      <c r="AA22" s="22">
        <f t="shared" si="4"/>
        <v>0</v>
      </c>
      <c r="AB22" s="22">
        <f t="shared" si="4"/>
        <v>0</v>
      </c>
      <c r="AC22" s="30">
        <f t="shared" si="4"/>
        <v>0</v>
      </c>
      <c r="AD22" s="56">
        <f aca="true" t="shared" si="5" ref="AD22:AI22">AD24+AD25+AD26</f>
        <v>68.8</v>
      </c>
      <c r="AE22" s="56">
        <f t="shared" si="5"/>
        <v>69.8</v>
      </c>
      <c r="AF22" s="56">
        <f t="shared" si="5"/>
        <v>1.1</v>
      </c>
      <c r="AG22" s="56">
        <f t="shared" si="5"/>
        <v>6</v>
      </c>
      <c r="AH22" s="56">
        <f t="shared" si="5"/>
        <v>0.6</v>
      </c>
      <c r="AI22" s="56">
        <f t="shared" si="5"/>
        <v>3</v>
      </c>
    </row>
    <row r="23" spans="1:35" ht="15.75">
      <c r="A23" s="13"/>
      <c r="B23" s="3" t="s">
        <v>12</v>
      </c>
      <c r="C23" s="7">
        <f t="shared" si="1"/>
        <v>0</v>
      </c>
      <c r="D23" s="7">
        <f t="shared" si="0"/>
        <v>0</v>
      </c>
      <c r="E23" s="51"/>
      <c r="F23" s="38"/>
      <c r="G23" s="6"/>
      <c r="H23" s="18"/>
      <c r="I23" s="6"/>
      <c r="J23" s="18"/>
      <c r="K23" s="39"/>
      <c r="L23" s="38"/>
      <c r="M23" s="4"/>
      <c r="N23" s="18"/>
      <c r="O23" s="4"/>
      <c r="P23" s="18"/>
      <c r="Q23" s="39"/>
      <c r="R23" s="38"/>
      <c r="S23" s="6"/>
      <c r="T23" s="18"/>
      <c r="U23" s="6"/>
      <c r="V23" s="18"/>
      <c r="W23" s="39"/>
      <c r="X23" s="32"/>
      <c r="Y23" s="6"/>
      <c r="Z23" s="18"/>
      <c r="AA23" s="6"/>
      <c r="AB23" s="18"/>
      <c r="AC23" s="29"/>
      <c r="AD23" s="58"/>
      <c r="AE23" s="6"/>
      <c r="AF23" s="58"/>
      <c r="AG23" s="6"/>
      <c r="AH23" s="58"/>
      <c r="AI23" s="6"/>
    </row>
    <row r="24" spans="1:35" ht="15.75">
      <c r="A24" s="13" t="s">
        <v>40</v>
      </c>
      <c r="B24" s="3" t="s">
        <v>16</v>
      </c>
      <c r="C24" s="7">
        <f t="shared" si="1"/>
        <v>162.2</v>
      </c>
      <c r="D24" s="7">
        <f t="shared" si="0"/>
        <v>162.2</v>
      </c>
      <c r="E24" s="51">
        <f>D24/C24%</f>
        <v>100</v>
      </c>
      <c r="F24" s="38">
        <v>42.9</v>
      </c>
      <c r="G24" s="6">
        <v>42.8</v>
      </c>
      <c r="H24" s="18">
        <v>25.6</v>
      </c>
      <c r="I24" s="6">
        <v>25.5</v>
      </c>
      <c r="J24" s="18">
        <v>22.8</v>
      </c>
      <c r="K24" s="39">
        <v>22.9</v>
      </c>
      <c r="L24" s="38">
        <v>7</v>
      </c>
      <c r="M24" s="4">
        <v>7.1</v>
      </c>
      <c r="N24" s="18"/>
      <c r="O24" s="4"/>
      <c r="P24" s="18"/>
      <c r="Q24" s="39"/>
      <c r="R24" s="38"/>
      <c r="S24" s="6"/>
      <c r="T24" s="18"/>
      <c r="U24" s="6"/>
      <c r="V24" s="18"/>
      <c r="W24" s="39"/>
      <c r="X24" s="32"/>
      <c r="Y24" s="6"/>
      <c r="Z24" s="18"/>
      <c r="AA24" s="6"/>
      <c r="AB24" s="18"/>
      <c r="AC24" s="29"/>
      <c r="AD24" s="58">
        <v>63.9</v>
      </c>
      <c r="AE24" s="6">
        <v>63.9</v>
      </c>
      <c r="AF24" s="58"/>
      <c r="AG24" s="6"/>
      <c r="AH24" s="58"/>
      <c r="AI24" s="6"/>
    </row>
    <row r="25" spans="1:35" ht="15.75">
      <c r="A25" s="13" t="s">
        <v>41</v>
      </c>
      <c r="B25" s="3" t="s">
        <v>69</v>
      </c>
      <c r="C25" s="7">
        <f t="shared" si="1"/>
        <v>81</v>
      </c>
      <c r="D25" s="7">
        <f t="shared" si="0"/>
        <v>66.1</v>
      </c>
      <c r="E25" s="51">
        <f>D25/C25%</f>
        <v>81.60493827160492</v>
      </c>
      <c r="F25" s="38">
        <v>19.6</v>
      </c>
      <c r="G25" s="6">
        <v>7.8</v>
      </c>
      <c r="H25" s="18">
        <v>12</v>
      </c>
      <c r="I25" s="6">
        <v>4.9</v>
      </c>
      <c r="J25" s="18">
        <v>11</v>
      </c>
      <c r="K25" s="39">
        <v>7.6</v>
      </c>
      <c r="L25" s="38">
        <v>3.5</v>
      </c>
      <c r="M25" s="4">
        <v>5.3</v>
      </c>
      <c r="N25" s="18">
        <v>6</v>
      </c>
      <c r="O25" s="4">
        <v>5.3</v>
      </c>
      <c r="P25" s="18">
        <v>6</v>
      </c>
      <c r="Q25" s="39">
        <v>6.4</v>
      </c>
      <c r="R25" s="38">
        <v>6</v>
      </c>
      <c r="S25" s="5">
        <v>4.9</v>
      </c>
      <c r="T25" s="18">
        <v>6</v>
      </c>
      <c r="U25" s="6">
        <v>5.1</v>
      </c>
      <c r="V25" s="18">
        <v>6</v>
      </c>
      <c r="W25" s="39">
        <v>5.5</v>
      </c>
      <c r="X25" s="32"/>
      <c r="Y25" s="6"/>
      <c r="Z25" s="18"/>
      <c r="AA25" s="6"/>
      <c r="AB25" s="18"/>
      <c r="AC25" s="29"/>
      <c r="AD25" s="58">
        <v>4.4</v>
      </c>
      <c r="AE25" s="6">
        <v>5.4</v>
      </c>
      <c r="AF25" s="58">
        <v>0.5</v>
      </c>
      <c r="AG25" s="6">
        <v>5.5</v>
      </c>
      <c r="AH25" s="58"/>
      <c r="AI25" s="6">
        <v>2.4</v>
      </c>
    </row>
    <row r="26" spans="1:35" ht="15.75">
      <c r="A26" s="13" t="s">
        <v>42</v>
      </c>
      <c r="B26" s="3" t="s">
        <v>17</v>
      </c>
      <c r="C26" s="7">
        <f t="shared" si="1"/>
        <v>6.799999999999999</v>
      </c>
      <c r="D26" s="7">
        <f t="shared" si="0"/>
        <v>6.2</v>
      </c>
      <c r="E26" s="51">
        <f>D26/C26%</f>
        <v>91.1764705882353</v>
      </c>
      <c r="F26" s="38">
        <v>0.5</v>
      </c>
      <c r="G26" s="6">
        <v>0.3</v>
      </c>
      <c r="H26" s="18">
        <v>0.5</v>
      </c>
      <c r="I26" s="6">
        <v>0.5</v>
      </c>
      <c r="J26" s="18">
        <v>0.6</v>
      </c>
      <c r="K26" s="39">
        <v>0.4</v>
      </c>
      <c r="L26" s="38">
        <v>0.6</v>
      </c>
      <c r="M26" s="4">
        <v>0.4</v>
      </c>
      <c r="N26" s="18">
        <v>0.6</v>
      </c>
      <c r="O26" s="4">
        <v>0.5</v>
      </c>
      <c r="P26" s="18">
        <v>0.6</v>
      </c>
      <c r="Q26" s="39">
        <v>0.5</v>
      </c>
      <c r="R26" s="38">
        <v>0.6</v>
      </c>
      <c r="S26" s="6">
        <v>0.6</v>
      </c>
      <c r="T26" s="18">
        <v>0.6</v>
      </c>
      <c r="U26" s="6">
        <v>0.7</v>
      </c>
      <c r="V26" s="18">
        <v>0.5</v>
      </c>
      <c r="W26" s="39">
        <v>0.7</v>
      </c>
      <c r="X26" s="32"/>
      <c r="Y26" s="6"/>
      <c r="Z26" s="18"/>
      <c r="AA26" s="6"/>
      <c r="AB26" s="18"/>
      <c r="AC26" s="29"/>
      <c r="AD26" s="58">
        <v>0.5</v>
      </c>
      <c r="AE26" s="6">
        <v>0.5</v>
      </c>
      <c r="AF26" s="58">
        <v>0.6</v>
      </c>
      <c r="AG26" s="6">
        <v>0.5</v>
      </c>
      <c r="AH26" s="58">
        <v>0.6</v>
      </c>
      <c r="AI26" s="6">
        <v>0.6</v>
      </c>
    </row>
    <row r="27" spans="1:35" ht="15.75">
      <c r="A27" s="13" t="s">
        <v>43</v>
      </c>
      <c r="B27" s="3" t="s">
        <v>27</v>
      </c>
      <c r="C27" s="7">
        <f t="shared" si="1"/>
        <v>0</v>
      </c>
      <c r="D27" s="7">
        <f t="shared" si="0"/>
        <v>0</v>
      </c>
      <c r="E27" s="29"/>
      <c r="F27" s="38"/>
      <c r="G27" s="6"/>
      <c r="H27" s="18"/>
      <c r="I27" s="6"/>
      <c r="J27" s="18"/>
      <c r="K27" s="39"/>
      <c r="L27" s="38"/>
      <c r="M27" s="4"/>
      <c r="N27" s="18"/>
      <c r="O27" s="4"/>
      <c r="P27" s="18"/>
      <c r="Q27" s="39"/>
      <c r="R27" s="38"/>
      <c r="S27" s="6"/>
      <c r="T27" s="18"/>
      <c r="U27" s="6"/>
      <c r="V27" s="18"/>
      <c r="W27" s="39"/>
      <c r="X27" s="32"/>
      <c r="Y27" s="6"/>
      <c r="Z27" s="18"/>
      <c r="AA27" s="6"/>
      <c r="AB27" s="18"/>
      <c r="AC27" s="29"/>
      <c r="AD27" s="59"/>
      <c r="AE27" s="6"/>
      <c r="AF27" s="58"/>
      <c r="AG27" s="6"/>
      <c r="AH27" s="58"/>
      <c r="AI27" s="6"/>
    </row>
    <row r="28" spans="1:35" ht="31.5">
      <c r="A28" s="25" t="s">
        <v>44</v>
      </c>
      <c r="B28" s="21" t="s">
        <v>18</v>
      </c>
      <c r="C28" s="61">
        <f t="shared" si="1"/>
        <v>63.5</v>
      </c>
      <c r="D28" s="61">
        <f t="shared" si="0"/>
        <v>63.50000000000001</v>
      </c>
      <c r="E28" s="52">
        <f>D28/C28%</f>
        <v>100.00000000000001</v>
      </c>
      <c r="F28" s="40">
        <f>F30+F31+F32+F33+F34+F35+F36</f>
        <v>1.2000000000000002</v>
      </c>
      <c r="G28" s="40">
        <f aca="true" t="shared" si="6" ref="G28:AI28">G30+G31+G32+G33+G34+G35+G36</f>
        <v>1.1</v>
      </c>
      <c r="H28" s="40">
        <f t="shared" si="6"/>
        <v>1.2000000000000002</v>
      </c>
      <c r="I28" s="40">
        <f t="shared" si="6"/>
        <v>1.3</v>
      </c>
      <c r="J28" s="40">
        <f t="shared" si="6"/>
        <v>3.7</v>
      </c>
      <c r="K28" s="40">
        <f t="shared" si="6"/>
        <v>1.6</v>
      </c>
      <c r="L28" s="40">
        <f t="shared" si="6"/>
        <v>1.4</v>
      </c>
      <c r="M28" s="40">
        <f t="shared" si="6"/>
        <v>0.8</v>
      </c>
      <c r="N28" s="40">
        <f t="shared" si="6"/>
        <v>1.4000000000000001</v>
      </c>
      <c r="O28" s="40">
        <f t="shared" si="6"/>
        <v>2</v>
      </c>
      <c r="P28" s="40">
        <f t="shared" si="6"/>
        <v>1.4</v>
      </c>
      <c r="Q28" s="40">
        <f t="shared" si="6"/>
        <v>0.5</v>
      </c>
      <c r="R28" s="40">
        <f t="shared" si="6"/>
        <v>1.4</v>
      </c>
      <c r="S28" s="40">
        <f t="shared" si="6"/>
        <v>0.6000000000000001</v>
      </c>
      <c r="T28" s="40">
        <f t="shared" si="6"/>
        <v>41.4</v>
      </c>
      <c r="U28" s="40">
        <f t="shared" si="6"/>
        <v>2</v>
      </c>
      <c r="V28" s="40">
        <f t="shared" si="6"/>
        <v>1.4</v>
      </c>
      <c r="W28" s="40">
        <f t="shared" si="6"/>
        <v>0.8</v>
      </c>
      <c r="X28" s="40">
        <f t="shared" si="6"/>
        <v>0</v>
      </c>
      <c r="Y28" s="40">
        <f t="shared" si="6"/>
        <v>0</v>
      </c>
      <c r="Z28" s="40">
        <f t="shared" si="6"/>
        <v>0</v>
      </c>
      <c r="AA28" s="40">
        <f t="shared" si="6"/>
        <v>0</v>
      </c>
      <c r="AB28" s="40">
        <f t="shared" si="6"/>
        <v>0</v>
      </c>
      <c r="AC28" s="40">
        <f t="shared" si="6"/>
        <v>0</v>
      </c>
      <c r="AD28" s="40">
        <f t="shared" si="6"/>
        <v>9</v>
      </c>
      <c r="AE28" s="40">
        <f t="shared" si="6"/>
        <v>40.900000000000006</v>
      </c>
      <c r="AF28" s="40">
        <f t="shared" si="6"/>
        <v>0</v>
      </c>
      <c r="AG28" s="40">
        <f t="shared" si="6"/>
        <v>9.6</v>
      </c>
      <c r="AH28" s="40">
        <f t="shared" si="6"/>
        <v>0</v>
      </c>
      <c r="AI28" s="40">
        <f t="shared" si="6"/>
        <v>2.3</v>
      </c>
    </row>
    <row r="29" spans="1:35" ht="15.75">
      <c r="A29" s="13"/>
      <c r="B29" s="3" t="s">
        <v>12</v>
      </c>
      <c r="C29" s="7">
        <f t="shared" si="1"/>
        <v>0</v>
      </c>
      <c r="D29" s="7">
        <f t="shared" si="0"/>
        <v>0</v>
      </c>
      <c r="E29" s="29"/>
      <c r="F29" s="38"/>
      <c r="G29" s="6"/>
      <c r="H29" s="18"/>
      <c r="I29" s="6"/>
      <c r="J29" s="18"/>
      <c r="K29" s="39"/>
      <c r="L29" s="38"/>
      <c r="M29" s="6"/>
      <c r="N29" s="18"/>
      <c r="O29" s="6"/>
      <c r="P29" s="18"/>
      <c r="Q29" s="39"/>
      <c r="R29" s="38"/>
      <c r="S29" s="6"/>
      <c r="T29" s="18"/>
      <c r="U29" s="6"/>
      <c r="V29" s="18"/>
      <c r="W29" s="39"/>
      <c r="X29" s="32"/>
      <c r="Y29" s="6"/>
      <c r="Z29" s="18"/>
      <c r="AA29" s="6"/>
      <c r="AB29" s="18"/>
      <c r="AC29" s="29"/>
      <c r="AD29" s="59"/>
      <c r="AE29" s="6"/>
      <c r="AF29" s="58"/>
      <c r="AG29" s="6"/>
      <c r="AH29" s="58"/>
      <c r="AI29" s="6"/>
    </row>
    <row r="30" spans="1:36" ht="15.75">
      <c r="A30" s="13" t="s">
        <v>47</v>
      </c>
      <c r="B30" s="3" t="s">
        <v>70</v>
      </c>
      <c r="C30" s="7">
        <f t="shared" si="1"/>
        <v>1.7</v>
      </c>
      <c r="D30" s="7">
        <f t="shared" si="0"/>
        <v>1.7</v>
      </c>
      <c r="E30" s="51">
        <f aca="true" t="shared" si="7" ref="E30:E38">D30/C30%</f>
        <v>99.99999999999999</v>
      </c>
      <c r="F30" s="38">
        <v>0.2</v>
      </c>
      <c r="G30" s="6">
        <v>0.2</v>
      </c>
      <c r="H30" s="18">
        <v>0.2</v>
      </c>
      <c r="I30" s="6">
        <v>0.2</v>
      </c>
      <c r="J30" s="18">
        <v>0.1</v>
      </c>
      <c r="K30" s="39">
        <v>0.1</v>
      </c>
      <c r="L30" s="38">
        <v>0.1</v>
      </c>
      <c r="M30" s="6">
        <v>0.1</v>
      </c>
      <c r="N30" s="18">
        <v>0.1</v>
      </c>
      <c r="O30" s="6">
        <v>0.1</v>
      </c>
      <c r="P30" s="18">
        <v>0.1</v>
      </c>
      <c r="Q30" s="39">
        <v>0.1</v>
      </c>
      <c r="R30" s="38">
        <v>0.2</v>
      </c>
      <c r="S30" s="6">
        <v>0.1</v>
      </c>
      <c r="T30" s="18">
        <v>0.2</v>
      </c>
      <c r="U30" s="6">
        <v>0.1</v>
      </c>
      <c r="V30" s="18">
        <v>0.2</v>
      </c>
      <c r="W30" s="39">
        <v>0.1</v>
      </c>
      <c r="X30" s="32"/>
      <c r="Y30" s="6"/>
      <c r="Z30" s="18"/>
      <c r="AA30" s="6"/>
      <c r="AB30" s="18"/>
      <c r="AC30" s="29"/>
      <c r="AD30" s="58">
        <v>0.3</v>
      </c>
      <c r="AE30" s="6">
        <v>0.1</v>
      </c>
      <c r="AF30" s="58"/>
      <c r="AG30" s="6">
        <v>0.2</v>
      </c>
      <c r="AH30" s="58"/>
      <c r="AI30" s="6">
        <v>0.3</v>
      </c>
      <c r="AJ30" s="90"/>
    </row>
    <row r="31" spans="1:36" ht="15.75">
      <c r="A31" s="13" t="s">
        <v>48</v>
      </c>
      <c r="B31" s="3" t="s">
        <v>71</v>
      </c>
      <c r="C31" s="7">
        <f t="shared" si="1"/>
        <v>1.9</v>
      </c>
      <c r="D31" s="7">
        <f t="shared" si="0"/>
        <v>1.9</v>
      </c>
      <c r="E31" s="51">
        <f t="shared" si="7"/>
        <v>100</v>
      </c>
      <c r="F31" s="38">
        <v>0.1</v>
      </c>
      <c r="G31" s="6">
        <v>0.1</v>
      </c>
      <c r="H31" s="18">
        <v>0.1</v>
      </c>
      <c r="I31" s="6">
        <v>0.1</v>
      </c>
      <c r="J31" s="18">
        <v>0.1</v>
      </c>
      <c r="K31" s="39">
        <v>0.1</v>
      </c>
      <c r="L31" s="38">
        <v>0.1</v>
      </c>
      <c r="M31" s="6">
        <v>0.1</v>
      </c>
      <c r="N31" s="18">
        <v>0.2</v>
      </c>
      <c r="O31" s="6">
        <v>0.2</v>
      </c>
      <c r="P31" s="18">
        <v>0.2</v>
      </c>
      <c r="Q31" s="39">
        <v>0.2</v>
      </c>
      <c r="R31" s="38">
        <v>0.2</v>
      </c>
      <c r="S31" s="6">
        <v>0.2</v>
      </c>
      <c r="T31" s="18">
        <v>0.2</v>
      </c>
      <c r="U31" s="6">
        <v>0.2</v>
      </c>
      <c r="V31" s="18">
        <v>0.2</v>
      </c>
      <c r="W31" s="39">
        <v>0.2</v>
      </c>
      <c r="X31" s="32"/>
      <c r="Y31" s="6"/>
      <c r="Z31" s="18"/>
      <c r="AA31" s="6"/>
      <c r="AB31" s="18"/>
      <c r="AC31" s="29"/>
      <c r="AD31" s="58">
        <v>0.5</v>
      </c>
      <c r="AE31" s="6">
        <v>0.2</v>
      </c>
      <c r="AF31" s="58"/>
      <c r="AG31" s="6">
        <v>0.2</v>
      </c>
      <c r="AH31" s="58"/>
      <c r="AI31" s="6">
        <v>0.1</v>
      </c>
      <c r="AJ31" s="90"/>
    </row>
    <row r="32" spans="1:36" ht="15.75">
      <c r="A32" s="13" t="s">
        <v>52</v>
      </c>
      <c r="B32" s="3" t="s">
        <v>56</v>
      </c>
      <c r="C32" s="7">
        <f t="shared" si="1"/>
        <v>2.8</v>
      </c>
      <c r="D32" s="7">
        <f t="shared" si="0"/>
        <v>2.8000000000000003</v>
      </c>
      <c r="E32" s="51">
        <f t="shared" si="7"/>
        <v>100.00000000000001</v>
      </c>
      <c r="F32" s="38">
        <v>0.1</v>
      </c>
      <c r="G32" s="6"/>
      <c r="H32" s="18">
        <v>0.4</v>
      </c>
      <c r="I32" s="6">
        <v>0.5</v>
      </c>
      <c r="J32" s="18"/>
      <c r="K32" s="39"/>
      <c r="L32" s="38"/>
      <c r="M32" s="6"/>
      <c r="N32" s="18">
        <v>0.4</v>
      </c>
      <c r="O32" s="6"/>
      <c r="P32" s="18"/>
      <c r="Q32" s="39"/>
      <c r="R32" s="38"/>
      <c r="S32" s="6"/>
      <c r="T32" s="18"/>
      <c r="U32" s="6"/>
      <c r="V32" s="18">
        <v>0.3</v>
      </c>
      <c r="W32" s="39">
        <v>0.3</v>
      </c>
      <c r="X32" s="32"/>
      <c r="Y32" s="6"/>
      <c r="Z32" s="18"/>
      <c r="AA32" s="6"/>
      <c r="AB32" s="18"/>
      <c r="AC32" s="29"/>
      <c r="AD32" s="58">
        <v>1.6</v>
      </c>
      <c r="AE32" s="6">
        <v>0.4</v>
      </c>
      <c r="AF32" s="58"/>
      <c r="AG32" s="6"/>
      <c r="AH32" s="58"/>
      <c r="AI32" s="6">
        <v>1.6</v>
      </c>
      <c r="AJ32" s="90"/>
    </row>
    <row r="33" spans="1:36" ht="15.75">
      <c r="A33" s="13" t="s">
        <v>53</v>
      </c>
      <c r="B33" s="3" t="s">
        <v>72</v>
      </c>
      <c r="C33" s="7">
        <f t="shared" si="1"/>
        <v>0.7</v>
      </c>
      <c r="D33" s="7">
        <f t="shared" si="0"/>
        <v>0.7</v>
      </c>
      <c r="E33" s="51">
        <f t="shared" si="7"/>
        <v>100</v>
      </c>
      <c r="F33" s="38"/>
      <c r="G33" s="6"/>
      <c r="H33" s="18"/>
      <c r="I33" s="6"/>
      <c r="J33" s="18"/>
      <c r="K33" s="39"/>
      <c r="L33" s="38">
        <v>0.3</v>
      </c>
      <c r="M33" s="6">
        <v>0.3</v>
      </c>
      <c r="N33" s="18"/>
      <c r="O33" s="6"/>
      <c r="P33" s="18"/>
      <c r="Q33" s="39"/>
      <c r="R33" s="38"/>
      <c r="S33" s="6"/>
      <c r="T33" s="18">
        <v>0.4</v>
      </c>
      <c r="U33" s="6">
        <v>0.4</v>
      </c>
      <c r="V33" s="18"/>
      <c r="W33" s="39"/>
      <c r="X33" s="32"/>
      <c r="Y33" s="6"/>
      <c r="Z33" s="18"/>
      <c r="AA33" s="6"/>
      <c r="AB33" s="18"/>
      <c r="AC33" s="29"/>
      <c r="AD33" s="58"/>
      <c r="AE33" s="6"/>
      <c r="AF33" s="58"/>
      <c r="AG33" s="6"/>
      <c r="AH33" s="58"/>
      <c r="AI33" s="6"/>
      <c r="AJ33" s="90"/>
    </row>
    <row r="34" spans="1:36" ht="15.75">
      <c r="A34" s="13" t="s">
        <v>54</v>
      </c>
      <c r="B34" s="72" t="s">
        <v>87</v>
      </c>
      <c r="C34" s="7">
        <f t="shared" si="1"/>
        <v>42.1</v>
      </c>
      <c r="D34" s="7">
        <f t="shared" si="0"/>
        <v>42.1</v>
      </c>
      <c r="E34" s="51">
        <f t="shared" si="7"/>
        <v>100</v>
      </c>
      <c r="F34" s="38"/>
      <c r="G34" s="6"/>
      <c r="H34" s="18"/>
      <c r="I34" s="6"/>
      <c r="J34" s="18">
        <v>2.1</v>
      </c>
      <c r="K34" s="39">
        <v>1.1</v>
      </c>
      <c r="L34" s="38"/>
      <c r="M34" s="6"/>
      <c r="N34" s="18"/>
      <c r="O34" s="6">
        <v>1</v>
      </c>
      <c r="P34" s="18"/>
      <c r="Q34" s="39"/>
      <c r="R34" s="38"/>
      <c r="S34" s="6"/>
      <c r="T34" s="18">
        <v>40</v>
      </c>
      <c r="U34" s="6"/>
      <c r="V34" s="18"/>
      <c r="W34" s="39"/>
      <c r="X34" s="32"/>
      <c r="Y34" s="6"/>
      <c r="Z34" s="18"/>
      <c r="AA34" s="6"/>
      <c r="AB34" s="18"/>
      <c r="AC34" s="29"/>
      <c r="AD34" s="58"/>
      <c r="AE34" s="6">
        <v>40</v>
      </c>
      <c r="AF34" s="58"/>
      <c r="AG34" s="6"/>
      <c r="AH34" s="58"/>
      <c r="AI34" s="6"/>
      <c r="AJ34" s="91"/>
    </row>
    <row r="35" spans="1:36" ht="15.75">
      <c r="A35" s="13" t="s">
        <v>74</v>
      </c>
      <c r="B35" s="3" t="s">
        <v>73</v>
      </c>
      <c r="C35" s="7">
        <f t="shared" si="1"/>
        <v>2.9000000000000004</v>
      </c>
      <c r="D35" s="7">
        <f t="shared" si="0"/>
        <v>2.9000000000000004</v>
      </c>
      <c r="E35" s="51">
        <f t="shared" si="7"/>
        <v>100</v>
      </c>
      <c r="F35" s="38"/>
      <c r="G35" s="6"/>
      <c r="H35" s="18">
        <v>0.5</v>
      </c>
      <c r="I35" s="6">
        <v>0.5</v>
      </c>
      <c r="J35" s="18">
        <v>0.3</v>
      </c>
      <c r="K35" s="39">
        <v>0.3</v>
      </c>
      <c r="L35" s="38">
        <v>0.3</v>
      </c>
      <c r="M35" s="6">
        <v>0.3</v>
      </c>
      <c r="N35" s="18">
        <v>0.2</v>
      </c>
      <c r="O35" s="6">
        <v>0.2</v>
      </c>
      <c r="P35" s="18">
        <v>0.2</v>
      </c>
      <c r="Q35" s="39">
        <v>0.2</v>
      </c>
      <c r="R35" s="38">
        <v>0.3</v>
      </c>
      <c r="S35" s="6">
        <v>0.3</v>
      </c>
      <c r="T35" s="18">
        <v>0.2</v>
      </c>
      <c r="U35" s="6">
        <v>0.2</v>
      </c>
      <c r="V35" s="18">
        <v>0.2</v>
      </c>
      <c r="W35" s="39">
        <v>0.2</v>
      </c>
      <c r="X35" s="32"/>
      <c r="Y35" s="6"/>
      <c r="Z35" s="18"/>
      <c r="AA35" s="6"/>
      <c r="AB35" s="18"/>
      <c r="AC35" s="29"/>
      <c r="AD35" s="58">
        <v>0.7</v>
      </c>
      <c r="AE35" s="6">
        <v>0.2</v>
      </c>
      <c r="AF35" s="58"/>
      <c r="AG35" s="6">
        <v>0.2</v>
      </c>
      <c r="AH35" s="58"/>
      <c r="AI35" s="6">
        <v>0.3</v>
      </c>
      <c r="AJ35" s="90"/>
    </row>
    <row r="36" spans="1:36" ht="15.75">
      <c r="A36" s="13" t="s">
        <v>75</v>
      </c>
      <c r="B36" s="3" t="s">
        <v>55</v>
      </c>
      <c r="C36" s="7">
        <f t="shared" si="1"/>
        <v>11.4</v>
      </c>
      <c r="D36" s="7">
        <f t="shared" si="0"/>
        <v>11.4</v>
      </c>
      <c r="E36" s="51">
        <f t="shared" si="7"/>
        <v>100</v>
      </c>
      <c r="F36" s="38">
        <v>0.8</v>
      </c>
      <c r="G36" s="6">
        <v>0.8</v>
      </c>
      <c r="H36" s="18"/>
      <c r="I36" s="6"/>
      <c r="J36" s="19">
        <v>1.1</v>
      </c>
      <c r="K36" s="39"/>
      <c r="L36" s="38">
        <v>0.6</v>
      </c>
      <c r="M36" s="6"/>
      <c r="N36" s="18">
        <v>0.5</v>
      </c>
      <c r="O36" s="6">
        <v>0.5</v>
      </c>
      <c r="P36" s="19">
        <v>0.9</v>
      </c>
      <c r="Q36" s="39"/>
      <c r="R36" s="38">
        <v>0.7</v>
      </c>
      <c r="S36" s="6"/>
      <c r="T36" s="18">
        <v>0.4</v>
      </c>
      <c r="U36" s="6">
        <v>1.1</v>
      </c>
      <c r="V36" s="19">
        <v>0.5</v>
      </c>
      <c r="W36" s="39"/>
      <c r="X36" s="34"/>
      <c r="Y36" s="6"/>
      <c r="Z36" s="19"/>
      <c r="AA36" s="6"/>
      <c r="AB36" s="19"/>
      <c r="AC36" s="29"/>
      <c r="AD36" s="58">
        <v>5.9</v>
      </c>
      <c r="AE36" s="6"/>
      <c r="AF36" s="58"/>
      <c r="AG36" s="6">
        <v>9</v>
      </c>
      <c r="AH36" s="58"/>
      <c r="AI36" s="6"/>
      <c r="AJ36" s="90"/>
    </row>
    <row r="37" spans="1:35" ht="19.5" customHeight="1">
      <c r="A37" s="62" t="s">
        <v>45</v>
      </c>
      <c r="B37" s="63" t="s">
        <v>76</v>
      </c>
      <c r="C37" s="61">
        <f t="shared" si="1"/>
        <v>27.700000000000003</v>
      </c>
      <c r="D37" s="61">
        <f t="shared" si="0"/>
        <v>27.700000000000003</v>
      </c>
      <c r="E37" s="64">
        <f t="shared" si="7"/>
        <v>100</v>
      </c>
      <c r="F37" s="65">
        <v>2.3</v>
      </c>
      <c r="G37" s="56">
        <v>2.3</v>
      </c>
      <c r="H37" s="56">
        <v>2.3</v>
      </c>
      <c r="I37" s="56">
        <v>2.3</v>
      </c>
      <c r="J37" s="66">
        <v>2.3</v>
      </c>
      <c r="K37" s="67">
        <v>2.3</v>
      </c>
      <c r="L37" s="65">
        <v>2.3</v>
      </c>
      <c r="M37" s="56">
        <v>2.3</v>
      </c>
      <c r="N37" s="56">
        <v>2.3</v>
      </c>
      <c r="O37" s="56">
        <v>2.3</v>
      </c>
      <c r="P37" s="66">
        <v>2.3</v>
      </c>
      <c r="Q37" s="67">
        <v>2.3</v>
      </c>
      <c r="R37" s="65">
        <v>2.3</v>
      </c>
      <c r="S37" s="56">
        <v>2.3</v>
      </c>
      <c r="T37" s="56">
        <v>2.3</v>
      </c>
      <c r="U37" s="56">
        <v>2.3</v>
      </c>
      <c r="V37" s="66">
        <v>2.3</v>
      </c>
      <c r="W37" s="67">
        <v>2.3</v>
      </c>
      <c r="X37" s="68"/>
      <c r="Y37" s="56"/>
      <c r="Z37" s="61"/>
      <c r="AA37" s="56"/>
      <c r="AB37" s="61"/>
      <c r="AC37" s="69"/>
      <c r="AD37" s="56">
        <v>2.3</v>
      </c>
      <c r="AE37" s="56">
        <v>2.3</v>
      </c>
      <c r="AF37" s="56">
        <v>2.3</v>
      </c>
      <c r="AG37" s="56">
        <v>2.3</v>
      </c>
      <c r="AH37" s="56">
        <v>2.4</v>
      </c>
      <c r="AI37" s="56">
        <v>2.4</v>
      </c>
    </row>
    <row r="38" spans="1:35" ht="15.75">
      <c r="A38" s="62" t="s">
        <v>46</v>
      </c>
      <c r="B38" s="63" t="s">
        <v>77</v>
      </c>
      <c r="C38" s="61">
        <f t="shared" si="1"/>
        <v>154.90000000000003</v>
      </c>
      <c r="D38" s="61">
        <f t="shared" si="0"/>
        <v>154.9</v>
      </c>
      <c r="E38" s="64">
        <f t="shared" si="7"/>
        <v>99.99999999999999</v>
      </c>
      <c r="F38" s="65">
        <v>12.9</v>
      </c>
      <c r="G38" s="56">
        <v>7</v>
      </c>
      <c r="H38" s="56">
        <v>12.9</v>
      </c>
      <c r="I38" s="56">
        <v>11.8</v>
      </c>
      <c r="J38" s="61">
        <v>12.9</v>
      </c>
      <c r="K38" s="67">
        <v>13.2</v>
      </c>
      <c r="L38" s="65">
        <v>12.9</v>
      </c>
      <c r="M38" s="56">
        <v>12.9</v>
      </c>
      <c r="N38" s="56">
        <v>12.9</v>
      </c>
      <c r="O38" s="56">
        <v>13.1</v>
      </c>
      <c r="P38" s="61">
        <v>12.9</v>
      </c>
      <c r="Q38" s="67">
        <v>13.7</v>
      </c>
      <c r="R38" s="65">
        <v>12.9</v>
      </c>
      <c r="S38" s="56">
        <v>13.6</v>
      </c>
      <c r="T38" s="56">
        <v>12.9</v>
      </c>
      <c r="U38" s="56">
        <v>13.3</v>
      </c>
      <c r="V38" s="61">
        <v>12.9</v>
      </c>
      <c r="W38" s="67">
        <v>11</v>
      </c>
      <c r="X38" s="68"/>
      <c r="Y38" s="56"/>
      <c r="Z38" s="61"/>
      <c r="AA38" s="56"/>
      <c r="AB38" s="61"/>
      <c r="AC38" s="69"/>
      <c r="AD38" s="56">
        <v>12.9</v>
      </c>
      <c r="AE38" s="56">
        <v>13</v>
      </c>
      <c r="AF38" s="56">
        <v>12.9</v>
      </c>
      <c r="AG38" s="56">
        <v>15.5</v>
      </c>
      <c r="AH38" s="56">
        <v>13</v>
      </c>
      <c r="AI38" s="56">
        <v>16.8</v>
      </c>
    </row>
    <row r="39" spans="1:35" ht="15.75">
      <c r="A39" s="25" t="s">
        <v>78</v>
      </c>
      <c r="B39" s="21" t="s">
        <v>28</v>
      </c>
      <c r="C39" s="61">
        <f t="shared" si="1"/>
        <v>0</v>
      </c>
      <c r="D39" s="61">
        <f t="shared" si="0"/>
        <v>0</v>
      </c>
      <c r="E39" s="48"/>
      <c r="F39" s="44"/>
      <c r="G39" s="23"/>
      <c r="H39" s="23"/>
      <c r="I39" s="23"/>
      <c r="J39" s="23"/>
      <c r="K39" s="45"/>
      <c r="L39" s="49"/>
      <c r="M39" s="27"/>
      <c r="N39" s="27"/>
      <c r="O39" s="27"/>
      <c r="P39" s="27"/>
      <c r="Q39" s="50"/>
      <c r="R39" s="44"/>
      <c r="S39" s="23"/>
      <c r="T39" s="23"/>
      <c r="U39" s="23"/>
      <c r="V39" s="23"/>
      <c r="W39" s="45"/>
      <c r="X39" s="35"/>
      <c r="Y39" s="23"/>
      <c r="Z39" s="23"/>
      <c r="AA39" s="23"/>
      <c r="AB39" s="23"/>
      <c r="AC39" s="48"/>
      <c r="AD39" s="55"/>
      <c r="AE39" s="56"/>
      <c r="AF39" s="56"/>
      <c r="AG39" s="56"/>
      <c r="AH39" s="56"/>
      <c r="AI39" s="56"/>
    </row>
    <row r="40" spans="1:35" ht="15.75">
      <c r="A40" s="13" t="s">
        <v>79</v>
      </c>
      <c r="B40" s="3" t="s">
        <v>12</v>
      </c>
      <c r="C40" s="7">
        <f t="shared" si="1"/>
        <v>0</v>
      </c>
      <c r="D40" s="7">
        <f t="shared" si="0"/>
        <v>0</v>
      </c>
      <c r="E40" s="29"/>
      <c r="F40" s="38"/>
      <c r="G40" s="6"/>
      <c r="H40" s="18"/>
      <c r="I40" s="6"/>
      <c r="J40" s="18"/>
      <c r="K40" s="39"/>
      <c r="L40" s="38"/>
      <c r="M40" s="6"/>
      <c r="N40" s="18"/>
      <c r="O40" s="6"/>
      <c r="P40" s="18"/>
      <c r="Q40" s="39"/>
      <c r="R40" s="38"/>
      <c r="S40" s="6"/>
      <c r="T40" s="18"/>
      <c r="U40" s="6"/>
      <c r="V40" s="18"/>
      <c r="W40" s="39"/>
      <c r="X40" s="32"/>
      <c r="Y40" s="6"/>
      <c r="Z40" s="18"/>
      <c r="AA40" s="6"/>
      <c r="AB40" s="18"/>
      <c r="AC40" s="29"/>
      <c r="AD40" s="59"/>
      <c r="AE40" s="6"/>
      <c r="AF40" s="58"/>
      <c r="AG40" s="6"/>
      <c r="AH40" s="58"/>
      <c r="AI40" s="6"/>
    </row>
    <row r="41" spans="1:35" ht="15.75">
      <c r="A41" s="13" t="s">
        <v>80</v>
      </c>
      <c r="B41" s="3" t="s">
        <v>50</v>
      </c>
      <c r="C41" s="7">
        <f t="shared" si="1"/>
        <v>0</v>
      </c>
      <c r="D41" s="7">
        <f t="shared" si="0"/>
        <v>0</v>
      </c>
      <c r="E41" s="29"/>
      <c r="F41" s="38"/>
      <c r="G41" s="6"/>
      <c r="H41" s="18"/>
      <c r="I41" s="6"/>
      <c r="J41" s="18"/>
      <c r="K41" s="39"/>
      <c r="L41" s="38"/>
      <c r="M41" s="6"/>
      <c r="N41" s="18"/>
      <c r="O41" s="6"/>
      <c r="P41" s="18"/>
      <c r="Q41" s="39"/>
      <c r="R41" s="38"/>
      <c r="S41" s="6"/>
      <c r="T41" s="18"/>
      <c r="U41" s="6"/>
      <c r="V41" s="18"/>
      <c r="W41" s="39"/>
      <c r="X41" s="32"/>
      <c r="Y41" s="6"/>
      <c r="Z41" s="18"/>
      <c r="AA41" s="6"/>
      <c r="AB41" s="18"/>
      <c r="AC41" s="29"/>
      <c r="AD41" s="59"/>
      <c r="AE41" s="6"/>
      <c r="AF41" s="58"/>
      <c r="AG41" s="6"/>
      <c r="AH41" s="58"/>
      <c r="AI41" s="6"/>
    </row>
    <row r="42" spans="1:35" ht="15.75">
      <c r="A42" s="25" t="s">
        <v>81</v>
      </c>
      <c r="B42" s="21" t="s">
        <v>29</v>
      </c>
      <c r="C42" s="61">
        <f>C44</f>
        <v>3</v>
      </c>
      <c r="D42" s="61">
        <f>D44</f>
        <v>2.2</v>
      </c>
      <c r="E42" s="52">
        <f>D42/C42%</f>
        <v>73.33333333333334</v>
      </c>
      <c r="F42" s="44">
        <f aca="true" t="shared" si="8" ref="F42:Q42">F44</f>
        <v>0</v>
      </c>
      <c r="G42" s="22">
        <f t="shared" si="8"/>
        <v>0</v>
      </c>
      <c r="H42" s="23">
        <f t="shared" si="8"/>
        <v>0</v>
      </c>
      <c r="I42" s="23">
        <f t="shared" si="8"/>
        <v>0</v>
      </c>
      <c r="J42" s="23">
        <f t="shared" si="8"/>
        <v>1</v>
      </c>
      <c r="K42" s="45">
        <f t="shared" si="8"/>
        <v>0.2</v>
      </c>
      <c r="L42" s="44">
        <f t="shared" si="8"/>
        <v>0</v>
      </c>
      <c r="M42" s="23">
        <f t="shared" si="8"/>
        <v>0</v>
      </c>
      <c r="N42" s="23">
        <f t="shared" si="8"/>
        <v>0</v>
      </c>
      <c r="O42" s="22">
        <f t="shared" si="8"/>
        <v>0</v>
      </c>
      <c r="P42" s="23">
        <f t="shared" si="8"/>
        <v>0</v>
      </c>
      <c r="Q42" s="41">
        <f t="shared" si="8"/>
        <v>0</v>
      </c>
      <c r="R42" s="44">
        <f aca="true" t="shared" si="9" ref="R42:AI42">R44</f>
        <v>0</v>
      </c>
      <c r="S42" s="22">
        <f t="shared" si="9"/>
        <v>0</v>
      </c>
      <c r="T42" s="23">
        <f t="shared" si="9"/>
        <v>0</v>
      </c>
      <c r="U42" s="22">
        <f t="shared" si="9"/>
        <v>0</v>
      </c>
      <c r="V42" s="23">
        <f t="shared" si="9"/>
        <v>0</v>
      </c>
      <c r="W42" s="23">
        <f t="shared" si="9"/>
        <v>0.8</v>
      </c>
      <c r="X42" s="23">
        <f t="shared" si="9"/>
        <v>0</v>
      </c>
      <c r="Y42" s="23">
        <f t="shared" si="9"/>
        <v>0</v>
      </c>
      <c r="Z42" s="23">
        <f t="shared" si="9"/>
        <v>0</v>
      </c>
      <c r="AA42" s="23">
        <f t="shared" si="9"/>
        <v>0</v>
      </c>
      <c r="AB42" s="23">
        <f t="shared" si="9"/>
        <v>0</v>
      </c>
      <c r="AC42" s="23">
        <f t="shared" si="9"/>
        <v>0</v>
      </c>
      <c r="AD42" s="23">
        <f t="shared" si="9"/>
        <v>2</v>
      </c>
      <c r="AE42" s="23">
        <f t="shared" si="9"/>
        <v>0</v>
      </c>
      <c r="AF42" s="23">
        <f t="shared" si="9"/>
        <v>0</v>
      </c>
      <c r="AG42" s="23">
        <f t="shared" si="9"/>
        <v>0.4</v>
      </c>
      <c r="AH42" s="23">
        <f t="shared" si="9"/>
        <v>0</v>
      </c>
      <c r="AI42" s="23">
        <f t="shared" si="9"/>
        <v>0.8</v>
      </c>
    </row>
    <row r="43" spans="1:35" ht="15.75">
      <c r="A43" s="13"/>
      <c r="B43" s="3" t="s">
        <v>12</v>
      </c>
      <c r="C43" s="7">
        <f t="shared" si="1"/>
        <v>0</v>
      </c>
      <c r="D43" s="7">
        <f t="shared" si="0"/>
        <v>0</v>
      </c>
      <c r="E43" s="29"/>
      <c r="F43" s="38"/>
      <c r="G43" s="6"/>
      <c r="H43" s="18"/>
      <c r="I43" s="6"/>
      <c r="J43" s="18"/>
      <c r="K43" s="39"/>
      <c r="L43" s="38"/>
      <c r="M43" s="4"/>
      <c r="N43" s="18"/>
      <c r="O43" s="4"/>
      <c r="P43" s="18"/>
      <c r="Q43" s="39"/>
      <c r="R43" s="38"/>
      <c r="S43" s="6"/>
      <c r="T43" s="18"/>
      <c r="U43" s="6"/>
      <c r="V43" s="18"/>
      <c r="W43" s="39"/>
      <c r="X43" s="32"/>
      <c r="Y43" s="6"/>
      <c r="Z43" s="18"/>
      <c r="AA43" s="6"/>
      <c r="AB43" s="18"/>
      <c r="AC43" s="29"/>
      <c r="AD43" s="59"/>
      <c r="AE43" s="6"/>
      <c r="AF43" s="58"/>
      <c r="AG43" s="6"/>
      <c r="AH43" s="58"/>
      <c r="AI43" s="6"/>
    </row>
    <row r="44" spans="1:35" ht="15.75">
      <c r="A44" s="13" t="s">
        <v>82</v>
      </c>
      <c r="B44" s="3" t="s">
        <v>51</v>
      </c>
      <c r="C44" s="7">
        <f t="shared" si="1"/>
        <v>3</v>
      </c>
      <c r="D44" s="7">
        <f t="shared" si="0"/>
        <v>2.2</v>
      </c>
      <c r="E44" s="51">
        <f>D44/C44%</f>
        <v>73.33333333333334</v>
      </c>
      <c r="F44" s="38"/>
      <c r="G44" s="6"/>
      <c r="H44" s="18"/>
      <c r="I44" s="6"/>
      <c r="J44" s="18">
        <v>1</v>
      </c>
      <c r="K44" s="39">
        <v>0.2</v>
      </c>
      <c r="L44" s="38"/>
      <c r="M44" s="4"/>
      <c r="N44" s="18"/>
      <c r="O44" s="4"/>
      <c r="P44" s="18"/>
      <c r="Q44" s="39"/>
      <c r="R44" s="38"/>
      <c r="S44" s="6"/>
      <c r="T44" s="18"/>
      <c r="U44" s="6"/>
      <c r="V44" s="18"/>
      <c r="W44" s="39">
        <v>0.8</v>
      </c>
      <c r="X44" s="32"/>
      <c r="Y44" s="6"/>
      <c r="Z44" s="18"/>
      <c r="AA44" s="6"/>
      <c r="AB44" s="18"/>
      <c r="AC44" s="29"/>
      <c r="AD44" s="58">
        <v>2</v>
      </c>
      <c r="AE44" s="6"/>
      <c r="AF44" s="58"/>
      <c r="AG44" s="6">
        <v>0.4</v>
      </c>
      <c r="AH44" s="58"/>
      <c r="AI44" s="6">
        <v>0.8</v>
      </c>
    </row>
    <row r="45" spans="1:35" ht="15.75">
      <c r="A45" s="62" t="s">
        <v>83</v>
      </c>
      <c r="B45" s="63" t="s">
        <v>86</v>
      </c>
      <c r="C45" s="61">
        <f t="shared" si="1"/>
        <v>2</v>
      </c>
      <c r="D45" s="61">
        <f t="shared" si="0"/>
        <v>1.9999999999999998</v>
      </c>
      <c r="E45" s="64">
        <f>D45/C45%</f>
        <v>99.99999999999999</v>
      </c>
      <c r="F45" s="65"/>
      <c r="G45" s="56"/>
      <c r="H45" s="56">
        <v>1.6</v>
      </c>
      <c r="I45" s="56"/>
      <c r="J45" s="56"/>
      <c r="K45" s="67">
        <v>0.6</v>
      </c>
      <c r="L45" s="65"/>
      <c r="M45" s="56"/>
      <c r="N45" s="56"/>
      <c r="O45" s="56"/>
      <c r="P45" s="56"/>
      <c r="Q45" s="67">
        <v>0.3</v>
      </c>
      <c r="R45" s="65"/>
      <c r="S45" s="56"/>
      <c r="T45" s="56"/>
      <c r="U45" s="56">
        <v>0.4</v>
      </c>
      <c r="V45" s="56"/>
      <c r="W45" s="67">
        <v>0.2</v>
      </c>
      <c r="X45" s="70"/>
      <c r="Y45" s="56"/>
      <c r="Z45" s="56"/>
      <c r="AA45" s="56"/>
      <c r="AB45" s="56"/>
      <c r="AC45" s="69"/>
      <c r="AD45" s="56">
        <v>0.4</v>
      </c>
      <c r="AE45" s="56">
        <v>0.5</v>
      </c>
      <c r="AF45" s="56"/>
      <c r="AG45" s="56"/>
      <c r="AH45" s="56"/>
      <c r="AI45" s="56"/>
    </row>
    <row r="46" spans="1:35" ht="16.5" thickBot="1">
      <c r="A46" s="13"/>
      <c r="B46" s="3" t="s">
        <v>6</v>
      </c>
      <c r="C46" s="7">
        <f>C9+C10+C11+C22+C28+C37+C38+C39+C41+C42+C45</f>
        <v>4154.499999999999</v>
      </c>
      <c r="D46" s="7">
        <f>D9+D10+D11+D22+D28+D37+D38+D39+D41+D42+D45</f>
        <v>4133.599999999999</v>
      </c>
      <c r="E46" s="51">
        <f>D46/C46%</f>
        <v>99.49693103863282</v>
      </c>
      <c r="F46" s="46">
        <f aca="true" t="shared" si="10" ref="F46:AI46">F9+F10+F11+F22+F28+F37+F38+F39+F41+F42+F45</f>
        <v>379.79999999999995</v>
      </c>
      <c r="G46" s="47">
        <f t="shared" si="10"/>
        <v>349.1</v>
      </c>
      <c r="H46" s="47">
        <f t="shared" si="10"/>
        <v>356.5</v>
      </c>
      <c r="I46" s="47">
        <f t="shared" si="10"/>
        <v>326.1</v>
      </c>
      <c r="J46" s="47">
        <f t="shared" si="10"/>
        <v>369.9</v>
      </c>
      <c r="K46" s="47">
        <f t="shared" si="10"/>
        <v>379.4</v>
      </c>
      <c r="L46" s="47">
        <f t="shared" si="10"/>
        <v>331.9</v>
      </c>
      <c r="M46" s="47">
        <f t="shared" si="10"/>
        <v>315.90000000000003</v>
      </c>
      <c r="N46" s="47">
        <f t="shared" si="10"/>
        <v>326.4</v>
      </c>
      <c r="O46" s="47">
        <f t="shared" si="10"/>
        <v>329.80000000000007</v>
      </c>
      <c r="P46" s="47">
        <f t="shared" si="10"/>
        <v>326.4</v>
      </c>
      <c r="Q46" s="47">
        <f t="shared" si="10"/>
        <v>326</v>
      </c>
      <c r="R46" s="47">
        <f t="shared" si="10"/>
        <v>327.5</v>
      </c>
      <c r="S46" s="47">
        <f t="shared" si="10"/>
        <v>316.40000000000003</v>
      </c>
      <c r="T46" s="47">
        <f t="shared" si="10"/>
        <v>366.4</v>
      </c>
      <c r="U46" s="47">
        <f t="shared" si="10"/>
        <v>348.1</v>
      </c>
      <c r="V46" s="47">
        <f t="shared" si="10"/>
        <v>326.29999999999995</v>
      </c>
      <c r="W46" s="47">
        <f t="shared" si="10"/>
        <v>301.6</v>
      </c>
      <c r="X46" s="47">
        <f t="shared" si="10"/>
        <v>0</v>
      </c>
      <c r="Y46" s="47">
        <f t="shared" si="10"/>
        <v>0</v>
      </c>
      <c r="Z46" s="47">
        <f t="shared" si="10"/>
        <v>0</v>
      </c>
      <c r="AA46" s="47">
        <f t="shared" si="10"/>
        <v>0</v>
      </c>
      <c r="AB46" s="47">
        <f t="shared" si="10"/>
        <v>0</v>
      </c>
      <c r="AC46" s="47">
        <f t="shared" si="10"/>
        <v>0</v>
      </c>
      <c r="AD46" s="47">
        <f t="shared" si="10"/>
        <v>401.99999999999994</v>
      </c>
      <c r="AE46" s="47">
        <f t="shared" si="10"/>
        <v>466.2</v>
      </c>
      <c r="AF46" s="47">
        <f t="shared" si="10"/>
        <v>320.9</v>
      </c>
      <c r="AG46" s="47">
        <f t="shared" si="10"/>
        <v>325.4</v>
      </c>
      <c r="AH46" s="47">
        <f t="shared" si="10"/>
        <v>320.5</v>
      </c>
      <c r="AI46" s="47">
        <f t="shared" si="10"/>
        <v>349.59999999999997</v>
      </c>
    </row>
    <row r="47" spans="1:11" ht="15.75">
      <c r="A47" s="8"/>
      <c r="B47" s="1"/>
      <c r="C47" s="1"/>
      <c r="D47" s="1"/>
      <c r="E47" s="9"/>
      <c r="F47" s="1"/>
      <c r="G47" s="1"/>
      <c r="H47" s="1"/>
      <c r="I47" s="1"/>
      <c r="J47" s="1"/>
      <c r="K47" s="1"/>
    </row>
    <row r="48" spans="1:11" ht="16.5" customHeight="1">
      <c r="A48" s="8"/>
      <c r="B48" s="1" t="s">
        <v>84</v>
      </c>
      <c r="C48" s="1"/>
      <c r="D48" s="1"/>
      <c r="E48" s="10"/>
      <c r="F48" s="1"/>
      <c r="G48" s="1" t="s">
        <v>85</v>
      </c>
      <c r="H48" s="1"/>
      <c r="I48" s="1"/>
      <c r="J48" s="1"/>
      <c r="K48" s="1"/>
    </row>
    <row r="49" spans="1:11" ht="15.75">
      <c r="A49" s="8"/>
      <c r="B49" s="1"/>
      <c r="C49" s="1"/>
      <c r="D49" s="1"/>
      <c r="E49" s="11" t="s">
        <v>49</v>
      </c>
      <c r="F49" s="1"/>
      <c r="G49" s="1"/>
      <c r="H49" s="1"/>
      <c r="I49" s="1"/>
      <c r="J49" s="1"/>
      <c r="K49" s="1"/>
    </row>
    <row r="50" spans="1:11" ht="15.75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38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4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mergeCells count="23">
    <mergeCell ref="C6:E7"/>
    <mergeCell ref="J7:K7"/>
    <mergeCell ref="V7:W7"/>
    <mergeCell ref="AD7:AE7"/>
    <mergeCell ref="AF7:AG7"/>
    <mergeCell ref="AH7:AI7"/>
    <mergeCell ref="F7:G7"/>
    <mergeCell ref="H7:I7"/>
    <mergeCell ref="L7:M7"/>
    <mergeCell ref="N7:O7"/>
    <mergeCell ref="AB7:AC7"/>
    <mergeCell ref="P7:Q7"/>
    <mergeCell ref="R7:S7"/>
    <mergeCell ref="J1:K1"/>
    <mergeCell ref="A2:K2"/>
    <mergeCell ref="A3:K3"/>
    <mergeCell ref="A4:K4"/>
    <mergeCell ref="A6:A8"/>
    <mergeCell ref="F6:AC6"/>
    <mergeCell ref="B6:B8"/>
    <mergeCell ref="T7:U7"/>
    <mergeCell ref="X7:Y7"/>
    <mergeCell ref="Z7:AA7"/>
  </mergeCells>
  <printOptions/>
  <pageMargins left="0" right="0" top="0" bottom="0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Пользователь Windows</cp:lastModifiedBy>
  <cp:lastPrinted>2016-10-31T08:14:34Z</cp:lastPrinted>
  <dcterms:created xsi:type="dcterms:W3CDTF">2016-03-28T07:13:45Z</dcterms:created>
  <dcterms:modified xsi:type="dcterms:W3CDTF">2018-01-16T08:21:25Z</dcterms:modified>
  <cp:category/>
  <cp:version/>
  <cp:contentType/>
  <cp:contentStatus/>
</cp:coreProperties>
</file>