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8" i="1" l="1"/>
  <c r="H131" i="1"/>
  <c r="G131" i="1"/>
  <c r="H37" i="1"/>
  <c r="G37" i="1"/>
  <c r="I37" i="1" s="1"/>
  <c r="H77" i="1"/>
  <c r="G77" i="1"/>
  <c r="I77" i="1" s="1"/>
  <c r="H115" i="1"/>
  <c r="G115" i="1"/>
  <c r="I115" i="1" s="1"/>
  <c r="H142" i="1"/>
  <c r="G142" i="1"/>
  <c r="H135" i="1"/>
  <c r="G135" i="1"/>
  <c r="H146" i="1"/>
  <c r="G146" i="1"/>
  <c r="I146" i="1" s="1"/>
  <c r="J147" i="1"/>
  <c r="I147" i="1"/>
  <c r="J146" i="1"/>
  <c r="J142" i="1"/>
  <c r="I142" i="1"/>
  <c r="I79" i="1"/>
  <c r="J79" i="1"/>
  <c r="J145" i="1"/>
  <c r="I145" i="1"/>
  <c r="J144" i="1"/>
  <c r="I144" i="1"/>
  <c r="J143" i="1"/>
  <c r="I143" i="1"/>
  <c r="G117" i="1"/>
  <c r="G116" i="1"/>
  <c r="I116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J77" i="1"/>
  <c r="I78" i="1"/>
  <c r="J78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J115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J37" i="1"/>
  <c r="I15" i="1"/>
  <c r="J15" i="1"/>
  <c r="J16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J31" i="1"/>
  <c r="J32" i="1"/>
  <c r="J33" i="1"/>
  <c r="J13" i="1" s="1"/>
  <c r="I34" i="1"/>
  <c r="J34" i="1"/>
  <c r="I35" i="1"/>
  <c r="J35" i="1"/>
  <c r="J14" i="1"/>
  <c r="F13" i="1"/>
  <c r="E13" i="1"/>
  <c r="G32" i="1"/>
  <c r="G31" i="1" s="1"/>
  <c r="I31" i="1" s="1"/>
  <c r="G20" i="1"/>
  <c r="G17" i="1"/>
  <c r="I17" i="1" s="1"/>
  <c r="G16" i="1"/>
  <c r="I16" i="1" s="1"/>
  <c r="G15" i="1"/>
  <c r="G14" i="1" s="1"/>
  <c r="H33" i="1"/>
  <c r="G33" i="1"/>
  <c r="I33" i="1" s="1"/>
  <c r="H31" i="1"/>
  <c r="H13" i="1" s="1"/>
  <c r="I14" i="1" l="1"/>
  <c r="G13" i="1"/>
  <c r="I32" i="1"/>
  <c r="I13" i="1"/>
</calcChain>
</file>

<file path=xl/sharedStrings.xml><?xml version="1.0" encoding="utf-8"?>
<sst xmlns="http://schemas.openxmlformats.org/spreadsheetml/2006/main" count="179" uniqueCount="83">
  <si>
    <t>ІНФОРМАЦІЯ</t>
  </si>
  <si>
    <t xml:space="preserve">про бюджет за бюджетними програмами з деталізацією за кодами економічної класифікації видатків </t>
  </si>
  <si>
    <t xml:space="preserve">бюджету або класифікації кредитування бюджету </t>
  </si>
  <si>
    <t xml:space="preserve">Код програмної класифікації видатків та кредитування бюджету/ код економічної класифікації видатків бюджету або код кредитування бюджету 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</si>
  <si>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</si>
  <si>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</si>
  <si>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по Управлінню соціального захисту населення Павлоградської міської ради за 2017 рік</t>
  </si>
  <si>
    <t>Загальний фонд</t>
  </si>
  <si>
    <t>Спеціальний фонд</t>
  </si>
  <si>
    <t>Разом</t>
  </si>
  <si>
    <t>план на 2017 р. з урахуванням змін</t>
  </si>
  <si>
    <t>касове виконання за 2017 р.</t>
  </si>
  <si>
    <t xml:space="preserve">Видатки всього за головним розпорядником в т. ч. </t>
  </si>
  <si>
    <t>0111</t>
  </si>
  <si>
    <t>Управління соціального захисту населення Павлоградської міської ради</t>
  </si>
  <si>
    <t>2111</t>
  </si>
  <si>
    <t>2120</t>
  </si>
  <si>
    <t>2210</t>
  </si>
  <si>
    <t>2220</t>
  </si>
  <si>
    <t>2230</t>
  </si>
  <si>
    <t>2240</t>
  </si>
  <si>
    <t>2250</t>
  </si>
  <si>
    <t>2110</t>
  </si>
  <si>
    <t>2270</t>
  </si>
  <si>
    <t>2271</t>
  </si>
  <si>
    <t>2272</t>
  </si>
  <si>
    <t>2273</t>
  </si>
  <si>
    <t>2280</t>
  </si>
  <si>
    <t>2282</t>
  </si>
  <si>
    <t>2610</t>
  </si>
  <si>
    <t>2730</t>
  </si>
  <si>
    <t>2800</t>
  </si>
  <si>
    <t>3110</t>
  </si>
  <si>
    <t>3130</t>
  </si>
  <si>
    <t>3132</t>
  </si>
  <si>
    <t>3240</t>
  </si>
  <si>
    <t>в т. ч. за бюджетними програмами</t>
  </si>
  <si>
    <t>1510180</t>
  </si>
  <si>
    <t>1511060</t>
  </si>
  <si>
    <t>1513011</t>
  </si>
  <si>
    <t>1513012</t>
  </si>
  <si>
    <t>1513013</t>
  </si>
  <si>
    <t>1513015</t>
  </si>
  <si>
    <t>1513016</t>
  </si>
  <si>
    <t>1513021</t>
  </si>
  <si>
    <t>1513022</t>
  </si>
  <si>
    <t>1513023</t>
  </si>
  <si>
    <t>1513025</t>
  </si>
  <si>
    <t>1513026</t>
  </si>
  <si>
    <t>1513031</t>
  </si>
  <si>
    <t>1513033</t>
  </si>
  <si>
    <t>1513034</t>
  </si>
  <si>
    <t>1513035</t>
  </si>
  <si>
    <t>1513037</t>
  </si>
  <si>
    <t>1513041</t>
  </si>
  <si>
    <t>1513042</t>
  </si>
  <si>
    <t>1513043</t>
  </si>
  <si>
    <t>1513044</t>
  </si>
  <si>
    <t>1513045</t>
  </si>
  <si>
    <t>1513046</t>
  </si>
  <si>
    <t>1513047</t>
  </si>
  <si>
    <t>1513048</t>
  </si>
  <si>
    <t>1513049</t>
  </si>
  <si>
    <t>1513080</t>
  </si>
  <si>
    <t>1513104</t>
  </si>
  <si>
    <t>1513181</t>
  </si>
  <si>
    <t>1513201</t>
  </si>
  <si>
    <t>1513202</t>
  </si>
  <si>
    <t>1513240</t>
  </si>
  <si>
    <t>1513400</t>
  </si>
  <si>
    <t>1518600</t>
  </si>
  <si>
    <t>1519180</t>
  </si>
  <si>
    <t>1090</t>
  </si>
  <si>
    <t>1050</t>
  </si>
  <si>
    <t>1030</t>
  </si>
  <si>
    <t>1070</t>
  </si>
  <si>
    <t>1060</t>
  </si>
  <si>
    <t>1010</t>
  </si>
  <si>
    <t>1020</t>
  </si>
  <si>
    <t>0910</t>
  </si>
  <si>
    <t>1040</t>
  </si>
  <si>
    <t>0133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</si>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</sst>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5" fillId="0" borderId="1" xfId="0" quotePrefix="1" applyFont="1" applyFill="1" applyBorder="1" applyAlignment="1">
      <alignment vertical="center" wrapText="1"/>
    </xf>
    <xf numFmtId="49" fontId="2" fillId="0" borderId="1" xfId="0" applyNumberFormat="1" applyFont="1" applyFill="1" applyBorder="1"/>
    <xf numFmtId="164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quotePrefix="1" applyFont="1" applyFill="1" applyBorder="1" applyAlignment="1">
      <alignment vertical="center" wrapText="1"/>
    </xf>
    <xf numFmtId="49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64" fontId="4" fillId="0" borderId="1" xfId="0" applyNumberFormat="1" applyFont="1" applyFill="1" applyBorder="1"/>
    <xf numFmtId="164" fontId="6" fillId="0" borderId="1" xfId="0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1" xfId="0" applyFont="1" applyBorder="1"/>
    <xf numFmtId="2" fontId="4" fillId="0" borderId="1" xfId="0" applyNumberFormat="1" applyFont="1" applyBorder="1"/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164" fontId="4" fillId="0" borderId="1" xfId="0" applyNumberFormat="1" applyFont="1" applyBorder="1"/>
    <xf numFmtId="0" fontId="2" fillId="0" borderId="1" xfId="0" quotePrefix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5"/>
  <sheetViews>
    <sheetView tabSelected="1" topLeftCell="A127" workbookViewId="0">
      <selection activeCell="C142" sqref="C140:C142"/>
    </sheetView>
  </sheetViews>
  <sheetFormatPr defaultRowHeight="14.4" x14ac:dyDescent="0.3"/>
  <cols>
    <col min="2" max="2" width="17.5546875" customWidth="1"/>
    <col min="3" max="3" width="13.6640625" customWidth="1"/>
    <col min="4" max="4" width="13" customWidth="1"/>
    <col min="5" max="5" width="14.44140625" customWidth="1"/>
    <col min="6" max="6" width="14.21875" customWidth="1"/>
    <col min="7" max="7" width="12.5546875" customWidth="1"/>
    <col min="8" max="8" width="12.33203125" customWidth="1"/>
    <col min="9" max="9" width="13.77734375" customWidth="1"/>
    <col min="10" max="10" width="13.5546875" customWidth="1"/>
  </cols>
  <sheetData>
    <row r="2" spans="2:13" x14ac:dyDescent="0.3">
      <c r="B2" s="4"/>
      <c r="C2" s="6" t="s">
        <v>0</v>
      </c>
      <c r="D2" s="6"/>
      <c r="E2" s="6"/>
      <c r="F2" s="6"/>
      <c r="G2" s="6"/>
      <c r="H2" s="6"/>
      <c r="I2" s="6"/>
      <c r="J2" s="6"/>
      <c r="K2" s="4"/>
    </row>
    <row r="3" spans="2:13" x14ac:dyDescent="0.3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2:13" x14ac:dyDescent="0.3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</row>
    <row r="5" spans="2:13" x14ac:dyDescent="0.3">
      <c r="B5" s="7" t="s">
        <v>6</v>
      </c>
      <c r="C5" s="7"/>
      <c r="D5" s="7"/>
      <c r="E5" s="7"/>
      <c r="F5" s="7"/>
      <c r="G5" s="7"/>
      <c r="H5" s="7"/>
      <c r="I5" s="7"/>
      <c r="J5" s="7"/>
      <c r="K5" s="7"/>
    </row>
    <row r="6" spans="2:13" ht="16.8" customHeight="1" x14ac:dyDescent="0.3">
      <c r="B6" s="3"/>
      <c r="C6" s="2"/>
      <c r="D6" s="2"/>
      <c r="E6" s="5"/>
      <c r="F6" s="5"/>
      <c r="G6" s="5"/>
      <c r="H6" s="5"/>
      <c r="I6" s="5"/>
      <c r="J6" s="5"/>
      <c r="K6" s="5"/>
      <c r="L6" s="5"/>
      <c r="M6" s="5"/>
    </row>
    <row r="7" spans="2:13" ht="0.6" customHeight="1" x14ac:dyDescent="0.3"/>
    <row r="8" spans="2:13" hidden="1" x14ac:dyDescent="0.3"/>
    <row r="9" spans="2:13" hidden="1" x14ac:dyDescent="0.3"/>
    <row r="10" spans="2:13" ht="165.6" customHeight="1" x14ac:dyDescent="0.3">
      <c r="B10" s="11" t="s">
        <v>3</v>
      </c>
      <c r="C10" s="11" t="s">
        <v>4</v>
      </c>
      <c r="D10" s="11" t="s">
        <v>5</v>
      </c>
      <c r="E10" s="12" t="s">
        <v>7</v>
      </c>
      <c r="F10" s="12"/>
      <c r="G10" s="12" t="s">
        <v>8</v>
      </c>
      <c r="H10" s="12"/>
      <c r="I10" s="12" t="s">
        <v>9</v>
      </c>
      <c r="J10" s="12"/>
    </row>
    <row r="11" spans="2:13" ht="52.8" x14ac:dyDescent="0.3">
      <c r="B11" s="11"/>
      <c r="C11" s="11"/>
      <c r="D11" s="11"/>
      <c r="E11" s="13" t="s">
        <v>10</v>
      </c>
      <c r="F11" s="13" t="s">
        <v>11</v>
      </c>
      <c r="G11" s="13" t="s">
        <v>10</v>
      </c>
      <c r="H11" s="13" t="s">
        <v>11</v>
      </c>
      <c r="I11" s="13" t="s">
        <v>10</v>
      </c>
      <c r="J11" s="13" t="s">
        <v>11</v>
      </c>
    </row>
    <row r="12" spans="2:13" x14ac:dyDescent="0.3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</row>
    <row r="13" spans="2:13" x14ac:dyDescent="0.3">
      <c r="B13" s="14" t="s">
        <v>12</v>
      </c>
      <c r="C13" s="14"/>
      <c r="D13" s="14"/>
      <c r="E13" s="17">
        <f>E14+E16+E17+E18+E19+E20+E21+E22+E26+E28+E29+E30+E31+E33</f>
        <v>376735599.97999996</v>
      </c>
      <c r="F13" s="17">
        <f t="shared" ref="F13:J13" si="0">F14+F16+F17+F18+F19+F20+F21+F22+F26+F28+F29+F30+F31+F33</f>
        <v>374141425.31000006</v>
      </c>
      <c r="G13" s="17">
        <f t="shared" si="0"/>
        <v>670189.86</v>
      </c>
      <c r="H13" s="17">
        <f t="shared" si="0"/>
        <v>656839.92999999993</v>
      </c>
      <c r="I13" s="17">
        <f t="shared" si="0"/>
        <v>377405789.83999997</v>
      </c>
      <c r="J13" s="17">
        <f t="shared" si="0"/>
        <v>374798265.24000007</v>
      </c>
    </row>
    <row r="14" spans="2:13" s="9" customFormat="1" ht="97.2" x14ac:dyDescent="0.3">
      <c r="B14" s="18" t="s">
        <v>22</v>
      </c>
      <c r="C14" s="19"/>
      <c r="D14" s="15" t="s">
        <v>14</v>
      </c>
      <c r="E14" s="20">
        <v>9377325.5999999996</v>
      </c>
      <c r="F14" s="20">
        <v>9377319.1600000001</v>
      </c>
      <c r="G14" s="20">
        <f>G15</f>
        <v>213176.71</v>
      </c>
      <c r="H14" s="20">
        <v>203876.71</v>
      </c>
      <c r="I14" s="21">
        <f>E14+G14</f>
        <v>9590502.3100000005</v>
      </c>
      <c r="J14" s="21">
        <f>F14+H14</f>
        <v>9581195.870000001</v>
      </c>
    </row>
    <row r="15" spans="2:13" s="9" customFormat="1" x14ac:dyDescent="0.3">
      <c r="B15" s="22" t="s">
        <v>15</v>
      </c>
      <c r="C15" s="19"/>
      <c r="D15" s="23"/>
      <c r="E15" s="24">
        <v>9377325.5999999996</v>
      </c>
      <c r="F15" s="24">
        <v>9377319.1600000001</v>
      </c>
      <c r="G15" s="24">
        <f>9300+H15</f>
        <v>213176.71</v>
      </c>
      <c r="H15" s="24">
        <v>203876.71</v>
      </c>
      <c r="I15" s="25">
        <f t="shared" ref="I15:I35" si="1">E15+G15</f>
        <v>9590502.3100000005</v>
      </c>
      <c r="J15" s="25">
        <f t="shared" ref="J15:J35" si="2">F15+H15</f>
        <v>9581195.870000001</v>
      </c>
    </row>
    <row r="16" spans="2:13" s="9" customFormat="1" x14ac:dyDescent="0.3">
      <c r="B16" s="22" t="s">
        <v>16</v>
      </c>
      <c r="C16" s="19"/>
      <c r="D16" s="23"/>
      <c r="E16" s="24">
        <v>2111102.2200000002</v>
      </c>
      <c r="F16" s="24">
        <v>2106519.62</v>
      </c>
      <c r="G16" s="24">
        <f>2046+H16</f>
        <v>46899.01</v>
      </c>
      <c r="H16" s="24">
        <v>44853.01</v>
      </c>
      <c r="I16" s="25">
        <f t="shared" si="1"/>
        <v>2158001.23</v>
      </c>
      <c r="J16" s="25">
        <f t="shared" si="2"/>
        <v>2151372.63</v>
      </c>
    </row>
    <row r="17" spans="2:10" s="9" customFormat="1" x14ac:dyDescent="0.3">
      <c r="B17" s="22" t="s">
        <v>17</v>
      </c>
      <c r="C17" s="19"/>
      <c r="D17" s="23"/>
      <c r="E17" s="24">
        <v>222887</v>
      </c>
      <c r="F17" s="24">
        <v>222878.85</v>
      </c>
      <c r="G17" s="24">
        <f>360+H17</f>
        <v>131222.14000000001</v>
      </c>
      <c r="H17" s="24">
        <v>130862.14</v>
      </c>
      <c r="I17" s="25">
        <f t="shared" si="1"/>
        <v>354109.14</v>
      </c>
      <c r="J17" s="25">
        <f t="shared" si="2"/>
        <v>353740.99</v>
      </c>
    </row>
    <row r="18" spans="2:10" s="9" customFormat="1" x14ac:dyDescent="0.3">
      <c r="B18" s="22" t="s">
        <v>18</v>
      </c>
      <c r="C18" s="19"/>
      <c r="D18" s="23"/>
      <c r="E18" s="24">
        <v>27664</v>
      </c>
      <c r="F18" s="24">
        <v>27664</v>
      </c>
      <c r="G18" s="24">
        <v>0</v>
      </c>
      <c r="H18" s="24">
        <v>0</v>
      </c>
      <c r="I18" s="25">
        <f t="shared" si="1"/>
        <v>27664</v>
      </c>
      <c r="J18" s="25">
        <f t="shared" si="2"/>
        <v>27664</v>
      </c>
    </row>
    <row r="19" spans="2:10" s="9" customFormat="1" x14ac:dyDescent="0.3">
      <c r="B19" s="22" t="s">
        <v>19</v>
      </c>
      <c r="C19" s="19"/>
      <c r="D19" s="23"/>
      <c r="E19" s="24">
        <v>154935</v>
      </c>
      <c r="F19" s="24">
        <v>154935</v>
      </c>
      <c r="G19" s="24">
        <v>0</v>
      </c>
      <c r="H19" s="24">
        <v>0</v>
      </c>
      <c r="I19" s="25">
        <f t="shared" si="1"/>
        <v>154935</v>
      </c>
      <c r="J19" s="25">
        <f t="shared" si="2"/>
        <v>154935</v>
      </c>
    </row>
    <row r="20" spans="2:10" s="9" customFormat="1" x14ac:dyDescent="0.3">
      <c r="B20" s="22" t="s">
        <v>20</v>
      </c>
      <c r="C20" s="19"/>
      <c r="D20" s="23"/>
      <c r="E20" s="24">
        <v>339567.5</v>
      </c>
      <c r="F20" s="24">
        <v>338563.6</v>
      </c>
      <c r="G20" s="24">
        <f>532+H20</f>
        <v>46384</v>
      </c>
      <c r="H20" s="24">
        <v>45852</v>
      </c>
      <c r="I20" s="25">
        <f t="shared" si="1"/>
        <v>385951.5</v>
      </c>
      <c r="J20" s="25">
        <f t="shared" si="2"/>
        <v>384415.6</v>
      </c>
    </row>
    <row r="21" spans="2:10" s="9" customFormat="1" x14ac:dyDescent="0.3">
      <c r="B21" s="22" t="s">
        <v>21</v>
      </c>
      <c r="C21" s="19"/>
      <c r="D21" s="23"/>
      <c r="E21" s="24">
        <v>10777</v>
      </c>
      <c r="F21" s="24">
        <v>9980.31</v>
      </c>
      <c r="G21" s="24">
        <v>0</v>
      </c>
      <c r="H21" s="24">
        <v>0</v>
      </c>
      <c r="I21" s="25">
        <f t="shared" si="1"/>
        <v>10777</v>
      </c>
      <c r="J21" s="25">
        <f t="shared" si="2"/>
        <v>9980.31</v>
      </c>
    </row>
    <row r="22" spans="2:10" s="9" customFormat="1" x14ac:dyDescent="0.3">
      <c r="B22" s="18" t="s">
        <v>23</v>
      </c>
      <c r="C22" s="19"/>
      <c r="D22" s="23"/>
      <c r="E22" s="20">
        <v>437038.48</v>
      </c>
      <c r="F22" s="20">
        <v>421489.97</v>
      </c>
      <c r="G22" s="20">
        <v>780</v>
      </c>
      <c r="H22" s="20">
        <v>0</v>
      </c>
      <c r="I22" s="26">
        <f t="shared" si="1"/>
        <v>437818.48</v>
      </c>
      <c r="J22" s="26">
        <f t="shared" si="2"/>
        <v>421489.97</v>
      </c>
    </row>
    <row r="23" spans="2:10" s="9" customFormat="1" x14ac:dyDescent="0.3">
      <c r="B23" s="22" t="s">
        <v>24</v>
      </c>
      <c r="C23" s="19"/>
      <c r="D23" s="23"/>
      <c r="E23" s="24">
        <v>284290.48</v>
      </c>
      <c r="F23" s="24">
        <v>284273.59000000003</v>
      </c>
      <c r="G23" s="24">
        <v>200</v>
      </c>
      <c r="H23" s="24">
        <v>0</v>
      </c>
      <c r="I23" s="25">
        <f t="shared" si="1"/>
        <v>284490.48</v>
      </c>
      <c r="J23" s="25">
        <f t="shared" si="2"/>
        <v>284273.59000000003</v>
      </c>
    </row>
    <row r="24" spans="2:10" s="9" customFormat="1" x14ac:dyDescent="0.3">
      <c r="B24" s="22" t="s">
        <v>25</v>
      </c>
      <c r="C24" s="19"/>
      <c r="D24" s="23"/>
      <c r="E24" s="24">
        <v>14115</v>
      </c>
      <c r="F24" s="24">
        <v>13415.91</v>
      </c>
      <c r="G24" s="24">
        <v>120</v>
      </c>
      <c r="H24" s="24">
        <v>0</v>
      </c>
      <c r="I24" s="25">
        <f t="shared" si="1"/>
        <v>14235</v>
      </c>
      <c r="J24" s="25">
        <f t="shared" si="2"/>
        <v>13415.91</v>
      </c>
    </row>
    <row r="25" spans="2:10" s="9" customFormat="1" x14ac:dyDescent="0.3">
      <c r="B25" s="22" t="s">
        <v>26</v>
      </c>
      <c r="C25" s="19"/>
      <c r="D25" s="23"/>
      <c r="E25" s="24">
        <v>138633</v>
      </c>
      <c r="F25" s="24">
        <v>123800.47</v>
      </c>
      <c r="G25" s="24">
        <v>460</v>
      </c>
      <c r="H25" s="24">
        <v>0</v>
      </c>
      <c r="I25" s="25">
        <f t="shared" si="1"/>
        <v>139093</v>
      </c>
      <c r="J25" s="25">
        <f t="shared" si="2"/>
        <v>123800.47</v>
      </c>
    </row>
    <row r="26" spans="2:10" s="9" customFormat="1" x14ac:dyDescent="0.3">
      <c r="B26" s="18" t="s">
        <v>27</v>
      </c>
      <c r="C26" s="19"/>
      <c r="D26" s="23"/>
      <c r="E26" s="20">
        <v>2886</v>
      </c>
      <c r="F26" s="20">
        <v>2826.3</v>
      </c>
      <c r="G26" s="24">
        <v>0</v>
      </c>
      <c r="H26" s="24">
        <v>0</v>
      </c>
      <c r="I26" s="25">
        <f t="shared" si="1"/>
        <v>2886</v>
      </c>
      <c r="J26" s="25">
        <f t="shared" si="2"/>
        <v>2826.3</v>
      </c>
    </row>
    <row r="27" spans="2:10" s="9" customFormat="1" x14ac:dyDescent="0.3">
      <c r="B27" s="22" t="s">
        <v>28</v>
      </c>
      <c r="C27" s="19"/>
      <c r="D27" s="23"/>
      <c r="E27" s="24">
        <v>2886</v>
      </c>
      <c r="F27" s="24">
        <v>2826.3</v>
      </c>
      <c r="G27" s="24">
        <v>0</v>
      </c>
      <c r="H27" s="24">
        <v>0</v>
      </c>
      <c r="I27" s="25">
        <f t="shared" si="1"/>
        <v>2886</v>
      </c>
      <c r="J27" s="25">
        <f t="shared" si="2"/>
        <v>2826.3</v>
      </c>
    </row>
    <row r="28" spans="2:10" s="10" customFormat="1" x14ac:dyDescent="0.3">
      <c r="B28" s="27" t="s">
        <v>29</v>
      </c>
      <c r="C28" s="28"/>
      <c r="D28" s="29"/>
      <c r="E28" s="30">
        <v>2440103</v>
      </c>
      <c r="F28" s="30">
        <v>2439994.9900000002</v>
      </c>
      <c r="G28" s="30">
        <v>85000</v>
      </c>
      <c r="H28" s="30">
        <v>84988.35</v>
      </c>
      <c r="I28" s="26">
        <f t="shared" si="1"/>
        <v>2525103</v>
      </c>
      <c r="J28" s="26">
        <f t="shared" si="2"/>
        <v>2524983.3400000003</v>
      </c>
    </row>
    <row r="29" spans="2:10" s="10" customFormat="1" x14ac:dyDescent="0.3">
      <c r="B29" s="27" t="s">
        <v>30</v>
      </c>
      <c r="C29" s="28"/>
      <c r="D29" s="29"/>
      <c r="E29" s="30">
        <v>361597172.97999996</v>
      </c>
      <c r="F29" s="30">
        <v>359025112.31000006</v>
      </c>
      <c r="G29" s="30">
        <v>1000</v>
      </c>
      <c r="H29" s="30">
        <v>1000</v>
      </c>
      <c r="I29" s="26">
        <f t="shared" si="1"/>
        <v>361598172.97999996</v>
      </c>
      <c r="J29" s="26">
        <f t="shared" si="2"/>
        <v>359026112.31000006</v>
      </c>
    </row>
    <row r="30" spans="2:10" s="10" customFormat="1" x14ac:dyDescent="0.3">
      <c r="B30" s="27" t="s">
        <v>31</v>
      </c>
      <c r="C30" s="28"/>
      <c r="D30" s="29"/>
      <c r="E30" s="30">
        <v>14141.2</v>
      </c>
      <c r="F30" s="30">
        <v>14141.2</v>
      </c>
      <c r="G30" s="30">
        <v>0</v>
      </c>
      <c r="H30" s="30">
        <v>0</v>
      </c>
      <c r="I30" s="26">
        <f t="shared" si="1"/>
        <v>14141.2</v>
      </c>
      <c r="J30" s="26">
        <f t="shared" si="2"/>
        <v>14141.2</v>
      </c>
    </row>
    <row r="31" spans="2:10" s="9" customFormat="1" x14ac:dyDescent="0.3">
      <c r="B31" s="31">
        <v>3110</v>
      </c>
      <c r="C31" s="28"/>
      <c r="D31" s="29"/>
      <c r="E31" s="30">
        <v>0</v>
      </c>
      <c r="F31" s="30">
        <v>0</v>
      </c>
      <c r="G31" s="32">
        <f>G32</f>
        <v>68330</v>
      </c>
      <c r="H31" s="32">
        <f>H32</f>
        <v>68010</v>
      </c>
      <c r="I31" s="26">
        <f t="shared" si="1"/>
        <v>68330</v>
      </c>
      <c r="J31" s="26">
        <f t="shared" si="2"/>
        <v>68010</v>
      </c>
    </row>
    <row r="32" spans="2:10" s="9" customFormat="1" x14ac:dyDescent="0.3">
      <c r="B32" s="22" t="s">
        <v>32</v>
      </c>
      <c r="C32" s="23"/>
      <c r="D32" s="19"/>
      <c r="E32" s="24">
        <v>0</v>
      </c>
      <c r="F32" s="33">
        <v>0</v>
      </c>
      <c r="G32" s="24">
        <f>320+H32</f>
        <v>68330</v>
      </c>
      <c r="H32" s="24">
        <v>68010</v>
      </c>
      <c r="I32" s="25">
        <f t="shared" si="1"/>
        <v>68330</v>
      </c>
      <c r="J32" s="25">
        <f t="shared" si="2"/>
        <v>68010</v>
      </c>
    </row>
    <row r="33" spans="2:10" s="9" customFormat="1" x14ac:dyDescent="0.3">
      <c r="B33" s="18" t="s">
        <v>33</v>
      </c>
      <c r="C33" s="23"/>
      <c r="D33" s="19"/>
      <c r="E33" s="25">
        <v>0</v>
      </c>
      <c r="F33" s="25">
        <v>0</v>
      </c>
      <c r="G33" s="20">
        <f>G34+G35</f>
        <v>77398</v>
      </c>
      <c r="H33" s="20">
        <f>H34+H35</f>
        <v>77397.72</v>
      </c>
      <c r="I33" s="26">
        <f t="shared" si="1"/>
        <v>77398</v>
      </c>
      <c r="J33" s="26">
        <f t="shared" si="2"/>
        <v>77397.72</v>
      </c>
    </row>
    <row r="34" spans="2:10" s="9" customFormat="1" x14ac:dyDescent="0.3">
      <c r="B34" s="22" t="s">
        <v>34</v>
      </c>
      <c r="C34" s="23"/>
      <c r="D34" s="19"/>
      <c r="E34" s="25">
        <v>0</v>
      </c>
      <c r="F34" s="25">
        <v>0</v>
      </c>
      <c r="G34" s="24">
        <v>0</v>
      </c>
      <c r="H34" s="24">
        <v>0</v>
      </c>
      <c r="I34" s="25">
        <f t="shared" si="1"/>
        <v>0</v>
      </c>
      <c r="J34" s="25">
        <f t="shared" si="2"/>
        <v>0</v>
      </c>
    </row>
    <row r="35" spans="2:10" s="9" customFormat="1" x14ac:dyDescent="0.3">
      <c r="B35" s="22" t="s">
        <v>35</v>
      </c>
      <c r="C35" s="23"/>
      <c r="D35" s="19"/>
      <c r="E35" s="25">
        <v>0</v>
      </c>
      <c r="F35" s="25">
        <v>0</v>
      </c>
      <c r="G35" s="24">
        <v>77398</v>
      </c>
      <c r="H35" s="24">
        <v>77397.72</v>
      </c>
      <c r="I35" s="25">
        <f t="shared" si="1"/>
        <v>77398</v>
      </c>
      <c r="J35" s="25">
        <f t="shared" si="2"/>
        <v>77397.72</v>
      </c>
    </row>
    <row r="36" spans="2:10" s="9" customFormat="1" x14ac:dyDescent="0.3">
      <c r="B36" s="34" t="s">
        <v>36</v>
      </c>
      <c r="C36" s="34"/>
      <c r="D36" s="34"/>
      <c r="E36" s="25"/>
      <c r="F36" s="25"/>
      <c r="G36" s="20"/>
      <c r="H36" s="20"/>
      <c r="I36" s="23"/>
      <c r="J36" s="23"/>
    </row>
    <row r="37" spans="2:10" x14ac:dyDescent="0.3">
      <c r="B37" s="18" t="s">
        <v>37</v>
      </c>
      <c r="C37" s="28" t="s">
        <v>13</v>
      </c>
      <c r="D37" s="23"/>
      <c r="E37" s="20">
        <v>8263222.6800000006</v>
      </c>
      <c r="F37" s="20">
        <v>8263109.3899999997</v>
      </c>
      <c r="G37" s="36">
        <f>G38+G39+G40+G41+G42+G43+G44+G45+G46+G47+G48</f>
        <v>20780</v>
      </c>
      <c r="H37" s="36">
        <f>H38+H39+H40+H41+H42+H43+H44+H45+H46+H47+H48</f>
        <v>20780</v>
      </c>
      <c r="I37" s="26">
        <f t="shared" ref="I37" si="3">E37+G37</f>
        <v>8284002.6800000006</v>
      </c>
      <c r="J37" s="26">
        <f t="shared" ref="J37" si="4">F37+H37</f>
        <v>8283889.3899999997</v>
      </c>
    </row>
    <row r="38" spans="2:10" x14ac:dyDescent="0.3">
      <c r="B38" s="22" t="s">
        <v>15</v>
      </c>
      <c r="C38" s="19"/>
      <c r="D38" s="23"/>
      <c r="E38" s="24">
        <v>6255222</v>
      </c>
      <c r="F38" s="24">
        <v>6255219.2000000002</v>
      </c>
      <c r="G38" s="35"/>
      <c r="H38" s="35"/>
      <c r="I38" s="25">
        <f t="shared" ref="I38:I102" si="5">E38+G38</f>
        <v>6255222</v>
      </c>
      <c r="J38" s="25">
        <f t="shared" ref="J38:J102" si="6">F38+H38</f>
        <v>6255219.2000000002</v>
      </c>
    </row>
    <row r="39" spans="2:10" x14ac:dyDescent="0.3">
      <c r="B39" s="22" t="s">
        <v>16</v>
      </c>
      <c r="C39" s="19"/>
      <c r="D39" s="23"/>
      <c r="E39" s="24">
        <v>1403499</v>
      </c>
      <c r="F39" s="24">
        <v>1403407.48</v>
      </c>
      <c r="G39" s="35"/>
      <c r="H39" s="35"/>
      <c r="I39" s="25">
        <f t="shared" si="5"/>
        <v>1403499</v>
      </c>
      <c r="J39" s="25">
        <f t="shared" si="6"/>
        <v>1403407.48</v>
      </c>
    </row>
    <row r="40" spans="2:10" x14ac:dyDescent="0.3">
      <c r="B40" s="22" t="s">
        <v>17</v>
      </c>
      <c r="C40" s="19"/>
      <c r="D40" s="23"/>
      <c r="E40" s="24">
        <v>172130</v>
      </c>
      <c r="F40" s="24">
        <v>172130</v>
      </c>
      <c r="G40" s="35"/>
      <c r="H40" s="35"/>
      <c r="I40" s="25">
        <f t="shared" si="5"/>
        <v>172130</v>
      </c>
      <c r="J40" s="25">
        <f t="shared" si="6"/>
        <v>172130</v>
      </c>
    </row>
    <row r="41" spans="2:10" x14ac:dyDescent="0.3">
      <c r="B41" s="22" t="s">
        <v>20</v>
      </c>
      <c r="C41" s="19"/>
      <c r="D41" s="23"/>
      <c r="E41" s="24">
        <v>222600</v>
      </c>
      <c r="F41" s="24">
        <v>222600</v>
      </c>
      <c r="G41" s="35"/>
      <c r="H41" s="35"/>
      <c r="I41" s="25">
        <f t="shared" si="5"/>
        <v>222600</v>
      </c>
      <c r="J41" s="25">
        <f t="shared" si="6"/>
        <v>222600</v>
      </c>
    </row>
    <row r="42" spans="2:10" x14ac:dyDescent="0.3">
      <c r="B42" s="22" t="s">
        <v>21</v>
      </c>
      <c r="C42" s="19"/>
      <c r="D42" s="23"/>
      <c r="E42" s="24">
        <v>7777</v>
      </c>
      <c r="F42" s="24">
        <v>7777</v>
      </c>
      <c r="G42" s="35"/>
      <c r="H42" s="35"/>
      <c r="I42" s="25">
        <f t="shared" si="5"/>
        <v>7777</v>
      </c>
      <c r="J42" s="25">
        <f t="shared" si="6"/>
        <v>7777</v>
      </c>
    </row>
    <row r="43" spans="2:10" x14ac:dyDescent="0.3">
      <c r="B43" s="22" t="s">
        <v>24</v>
      </c>
      <c r="C43" s="19"/>
      <c r="D43" s="23"/>
      <c r="E43" s="24">
        <v>122065.48</v>
      </c>
      <c r="F43" s="24">
        <v>122048.59</v>
      </c>
      <c r="G43" s="35"/>
      <c r="H43" s="35"/>
      <c r="I43" s="25">
        <f t="shared" si="5"/>
        <v>122065.48</v>
      </c>
      <c r="J43" s="25">
        <f t="shared" si="6"/>
        <v>122048.59</v>
      </c>
    </row>
    <row r="44" spans="2:10" x14ac:dyDescent="0.3">
      <c r="B44" s="22" t="s">
        <v>25</v>
      </c>
      <c r="C44" s="19"/>
      <c r="D44" s="23"/>
      <c r="E44" s="24">
        <v>7270</v>
      </c>
      <c r="F44" s="24">
        <v>7269.85</v>
      </c>
      <c r="G44" s="35"/>
      <c r="H44" s="35"/>
      <c r="I44" s="25">
        <f t="shared" si="5"/>
        <v>7270</v>
      </c>
      <c r="J44" s="25">
        <f t="shared" si="6"/>
        <v>7269.85</v>
      </c>
    </row>
    <row r="45" spans="2:10" x14ac:dyDescent="0.3">
      <c r="B45" s="22" t="s">
        <v>26</v>
      </c>
      <c r="C45" s="19"/>
      <c r="D45" s="23"/>
      <c r="E45" s="24">
        <v>57678</v>
      </c>
      <c r="F45" s="24">
        <v>57676.07</v>
      </c>
      <c r="G45" s="35"/>
      <c r="H45" s="35"/>
      <c r="I45" s="25">
        <f t="shared" si="5"/>
        <v>57678</v>
      </c>
      <c r="J45" s="25">
        <f t="shared" si="6"/>
        <v>57676.07</v>
      </c>
    </row>
    <row r="46" spans="2:10" x14ac:dyDescent="0.3">
      <c r="B46" s="22" t="s">
        <v>28</v>
      </c>
      <c r="C46" s="19"/>
      <c r="D46" s="23"/>
      <c r="E46" s="24">
        <v>840</v>
      </c>
      <c r="F46" s="24">
        <v>840</v>
      </c>
      <c r="G46" s="35"/>
      <c r="H46" s="35"/>
      <c r="I46" s="25">
        <f t="shared" si="5"/>
        <v>840</v>
      </c>
      <c r="J46" s="25">
        <f t="shared" si="6"/>
        <v>840</v>
      </c>
    </row>
    <row r="47" spans="2:10" x14ac:dyDescent="0.3">
      <c r="B47" s="22" t="s">
        <v>31</v>
      </c>
      <c r="C47" s="19"/>
      <c r="D47" s="23"/>
      <c r="E47" s="24">
        <v>14141.2</v>
      </c>
      <c r="F47" s="24">
        <v>14141.2</v>
      </c>
      <c r="G47" s="35"/>
      <c r="H47" s="35"/>
      <c r="I47" s="25">
        <f t="shared" si="5"/>
        <v>14141.2</v>
      </c>
      <c r="J47" s="25">
        <f t="shared" si="6"/>
        <v>14141.2</v>
      </c>
    </row>
    <row r="48" spans="2:10" x14ac:dyDescent="0.3">
      <c r="B48" s="40">
        <v>3110</v>
      </c>
      <c r="C48" s="19"/>
      <c r="D48" s="23"/>
      <c r="E48" s="24">
        <v>0</v>
      </c>
      <c r="F48" s="24">
        <v>0</v>
      </c>
      <c r="G48" s="38">
        <v>20780</v>
      </c>
      <c r="H48" s="38">
        <v>20780</v>
      </c>
      <c r="I48" s="25">
        <f t="shared" si="5"/>
        <v>20780</v>
      </c>
      <c r="J48" s="25">
        <f t="shared" si="6"/>
        <v>20780</v>
      </c>
    </row>
    <row r="49" spans="2:10" x14ac:dyDescent="0.3">
      <c r="B49" s="18" t="s">
        <v>38</v>
      </c>
      <c r="C49" s="28" t="s">
        <v>79</v>
      </c>
      <c r="D49" s="23"/>
      <c r="E49" s="20">
        <v>2105734</v>
      </c>
      <c r="F49" s="20">
        <v>2017754.42</v>
      </c>
      <c r="G49" s="35"/>
      <c r="H49" s="35"/>
      <c r="I49" s="26">
        <f t="shared" si="5"/>
        <v>2105734</v>
      </c>
      <c r="J49" s="26">
        <f t="shared" si="6"/>
        <v>2017754.42</v>
      </c>
    </row>
    <row r="50" spans="2:10" x14ac:dyDescent="0.3">
      <c r="B50" s="22" t="s">
        <v>30</v>
      </c>
      <c r="C50" s="19"/>
      <c r="D50" s="23"/>
      <c r="E50" s="24">
        <v>2105734</v>
      </c>
      <c r="F50" s="24">
        <v>2017754.42</v>
      </c>
      <c r="G50" s="35"/>
      <c r="H50" s="35"/>
      <c r="I50" s="25">
        <f t="shared" si="5"/>
        <v>2105734</v>
      </c>
      <c r="J50" s="25">
        <f t="shared" si="6"/>
        <v>2017754.42</v>
      </c>
    </row>
    <row r="51" spans="2:10" x14ac:dyDescent="0.3">
      <c r="B51" s="18" t="s">
        <v>39</v>
      </c>
      <c r="C51" s="28" t="s">
        <v>74</v>
      </c>
      <c r="D51" s="23"/>
      <c r="E51" s="20">
        <v>15034795.960000001</v>
      </c>
      <c r="F51" s="20">
        <v>15034795.960000001</v>
      </c>
      <c r="G51" s="35"/>
      <c r="H51" s="35"/>
      <c r="I51" s="26">
        <f t="shared" si="5"/>
        <v>15034795.960000001</v>
      </c>
      <c r="J51" s="26">
        <f t="shared" si="6"/>
        <v>15034795.960000001</v>
      </c>
    </row>
    <row r="52" spans="2:10" x14ac:dyDescent="0.3">
      <c r="B52" s="22" t="s">
        <v>30</v>
      </c>
      <c r="C52" s="28"/>
      <c r="D52" s="23"/>
      <c r="E52" s="24">
        <v>15034795.960000001</v>
      </c>
      <c r="F52" s="24">
        <v>15034795.960000001</v>
      </c>
      <c r="G52" s="35"/>
      <c r="H52" s="35"/>
      <c r="I52" s="25">
        <f t="shared" si="5"/>
        <v>15034795.960000001</v>
      </c>
      <c r="J52" s="25">
        <f t="shared" si="6"/>
        <v>15034795.960000001</v>
      </c>
    </row>
    <row r="53" spans="2:10" x14ac:dyDescent="0.3">
      <c r="B53" s="18" t="s">
        <v>40</v>
      </c>
      <c r="C53" s="28" t="s">
        <v>74</v>
      </c>
      <c r="D53" s="23"/>
      <c r="E53" s="20">
        <v>1771165.91</v>
      </c>
      <c r="F53" s="20">
        <v>1771165.91</v>
      </c>
      <c r="G53" s="35"/>
      <c r="H53" s="35"/>
      <c r="I53" s="26">
        <f t="shared" si="5"/>
        <v>1771165.91</v>
      </c>
      <c r="J53" s="26">
        <f t="shared" si="6"/>
        <v>1771165.91</v>
      </c>
    </row>
    <row r="54" spans="2:10" x14ac:dyDescent="0.3">
      <c r="B54" s="22" t="s">
        <v>30</v>
      </c>
      <c r="C54" s="19"/>
      <c r="D54" s="23"/>
      <c r="E54" s="24">
        <v>1771165.91</v>
      </c>
      <c r="F54" s="24">
        <v>1771165.91</v>
      </c>
      <c r="G54" s="35"/>
      <c r="H54" s="35"/>
      <c r="I54" s="25">
        <f t="shared" si="5"/>
        <v>1771165.91</v>
      </c>
      <c r="J54" s="25">
        <f t="shared" si="6"/>
        <v>1771165.91</v>
      </c>
    </row>
    <row r="55" spans="2:10" x14ac:dyDescent="0.3">
      <c r="B55" s="18" t="s">
        <v>41</v>
      </c>
      <c r="C55" s="28" t="s">
        <v>75</v>
      </c>
      <c r="D55" s="23"/>
      <c r="E55" s="20">
        <v>928361.57</v>
      </c>
      <c r="F55" s="20">
        <v>928361.57</v>
      </c>
      <c r="G55" s="35"/>
      <c r="H55" s="35"/>
      <c r="I55" s="26">
        <f t="shared" si="5"/>
        <v>928361.57</v>
      </c>
      <c r="J55" s="26">
        <f t="shared" si="6"/>
        <v>928361.57</v>
      </c>
    </row>
    <row r="56" spans="2:10" x14ac:dyDescent="0.3">
      <c r="B56" s="22" t="s">
        <v>30</v>
      </c>
      <c r="C56" s="28"/>
      <c r="D56" s="23"/>
      <c r="E56" s="24">
        <v>928361.57</v>
      </c>
      <c r="F56" s="24">
        <v>928361.57</v>
      </c>
      <c r="G56" s="35"/>
      <c r="H56" s="35"/>
      <c r="I56" s="25">
        <f t="shared" si="5"/>
        <v>928361.57</v>
      </c>
      <c r="J56" s="25">
        <f t="shared" si="6"/>
        <v>928361.57</v>
      </c>
    </row>
    <row r="57" spans="2:10" x14ac:dyDescent="0.3">
      <c r="B57" s="18" t="s">
        <v>42</v>
      </c>
      <c r="C57" s="28" t="s">
        <v>75</v>
      </c>
      <c r="D57" s="23"/>
      <c r="E57" s="20">
        <v>1086566.67</v>
      </c>
      <c r="F57" s="20">
        <v>1086566.67</v>
      </c>
      <c r="G57" s="35"/>
      <c r="H57" s="35"/>
      <c r="I57" s="26">
        <f t="shared" si="5"/>
        <v>1086566.67</v>
      </c>
      <c r="J57" s="26">
        <f t="shared" si="6"/>
        <v>1086566.67</v>
      </c>
    </row>
    <row r="58" spans="2:10" x14ac:dyDescent="0.3">
      <c r="B58" s="22" t="s">
        <v>30</v>
      </c>
      <c r="C58" s="28"/>
      <c r="D58" s="23"/>
      <c r="E58" s="24">
        <v>1086566.67</v>
      </c>
      <c r="F58" s="24">
        <v>1086566.67</v>
      </c>
      <c r="G58" s="35"/>
      <c r="H58" s="35"/>
      <c r="I58" s="25">
        <f t="shared" si="5"/>
        <v>1086566.67</v>
      </c>
      <c r="J58" s="25">
        <f t="shared" si="6"/>
        <v>1086566.67</v>
      </c>
    </row>
    <row r="59" spans="2:10" x14ac:dyDescent="0.3">
      <c r="B59" s="18" t="s">
        <v>43</v>
      </c>
      <c r="C59" s="28" t="s">
        <v>76</v>
      </c>
      <c r="D59" s="23"/>
      <c r="E59" s="20">
        <v>210973479.19</v>
      </c>
      <c r="F59" s="20">
        <v>210973479.19</v>
      </c>
      <c r="G59" s="35"/>
      <c r="H59" s="35"/>
      <c r="I59" s="26">
        <f t="shared" si="5"/>
        <v>210973479.19</v>
      </c>
      <c r="J59" s="26">
        <f t="shared" si="6"/>
        <v>210973479.19</v>
      </c>
    </row>
    <row r="60" spans="2:10" x14ac:dyDescent="0.3">
      <c r="B60" s="22" t="s">
        <v>20</v>
      </c>
      <c r="C60" s="19"/>
      <c r="D60" s="23"/>
      <c r="E60" s="24">
        <v>2006.23</v>
      </c>
      <c r="F60" s="24">
        <v>2006.23</v>
      </c>
      <c r="G60" s="35"/>
      <c r="H60" s="35"/>
      <c r="I60" s="25">
        <f t="shared" si="5"/>
        <v>2006.23</v>
      </c>
      <c r="J60" s="25">
        <f t="shared" si="6"/>
        <v>2006.23</v>
      </c>
    </row>
    <row r="61" spans="2:10" x14ac:dyDescent="0.3">
      <c r="B61" s="22" t="s">
        <v>30</v>
      </c>
      <c r="C61" s="19"/>
      <c r="D61" s="23"/>
      <c r="E61" s="24">
        <v>210971472.96000001</v>
      </c>
      <c r="F61" s="24">
        <v>210971472.96000001</v>
      </c>
      <c r="G61" s="35"/>
      <c r="H61" s="35"/>
      <c r="I61" s="25">
        <f t="shared" si="5"/>
        <v>210971472.96000001</v>
      </c>
      <c r="J61" s="25">
        <f t="shared" si="6"/>
        <v>210971472.96000001</v>
      </c>
    </row>
    <row r="62" spans="2:10" x14ac:dyDescent="0.3">
      <c r="B62" s="18" t="s">
        <v>44</v>
      </c>
      <c r="C62" s="28" t="s">
        <v>74</v>
      </c>
      <c r="D62" s="23"/>
      <c r="E62" s="20">
        <v>75413.960000000006</v>
      </c>
      <c r="F62" s="20">
        <v>75413.960000000006</v>
      </c>
      <c r="G62" s="35"/>
      <c r="H62" s="35"/>
      <c r="I62" s="26">
        <f t="shared" si="5"/>
        <v>75413.960000000006</v>
      </c>
      <c r="J62" s="26">
        <f t="shared" si="6"/>
        <v>75413.960000000006</v>
      </c>
    </row>
    <row r="63" spans="2:10" x14ac:dyDescent="0.3">
      <c r="B63" s="22" t="s">
        <v>20</v>
      </c>
      <c r="C63" s="28"/>
      <c r="D63" s="23"/>
      <c r="E63" s="24">
        <v>498.66</v>
      </c>
      <c r="F63" s="24">
        <v>498.66</v>
      </c>
      <c r="G63" s="35"/>
      <c r="H63" s="35"/>
      <c r="I63" s="25">
        <f t="shared" si="5"/>
        <v>498.66</v>
      </c>
      <c r="J63" s="25">
        <f t="shared" si="6"/>
        <v>498.66</v>
      </c>
    </row>
    <row r="64" spans="2:10" x14ac:dyDescent="0.3">
      <c r="B64" s="22" t="s">
        <v>30</v>
      </c>
      <c r="C64" s="28"/>
      <c r="D64" s="23"/>
      <c r="E64" s="24">
        <v>74915.3</v>
      </c>
      <c r="F64" s="24">
        <v>74915.3</v>
      </c>
      <c r="G64" s="35"/>
      <c r="H64" s="35"/>
      <c r="I64" s="25">
        <f t="shared" si="5"/>
        <v>74915.3</v>
      </c>
      <c r="J64" s="25">
        <f t="shared" si="6"/>
        <v>74915.3</v>
      </c>
    </row>
    <row r="65" spans="2:10" x14ac:dyDescent="0.3">
      <c r="B65" s="18" t="s">
        <v>45</v>
      </c>
      <c r="C65" s="28" t="s">
        <v>74</v>
      </c>
      <c r="D65" s="23"/>
      <c r="E65" s="20">
        <v>0</v>
      </c>
      <c r="F65" s="20">
        <v>0</v>
      </c>
      <c r="G65" s="35"/>
      <c r="H65" s="35"/>
      <c r="I65" s="26">
        <f t="shared" si="5"/>
        <v>0</v>
      </c>
      <c r="J65" s="26">
        <f t="shared" si="6"/>
        <v>0</v>
      </c>
    </row>
    <row r="66" spans="2:10" x14ac:dyDescent="0.3">
      <c r="B66" s="22" t="s">
        <v>20</v>
      </c>
      <c r="C66" s="28"/>
      <c r="D66" s="23"/>
      <c r="E66" s="24">
        <v>0</v>
      </c>
      <c r="F66" s="24">
        <v>0</v>
      </c>
      <c r="G66" s="35"/>
      <c r="H66" s="35"/>
      <c r="I66" s="25">
        <f t="shared" si="5"/>
        <v>0</v>
      </c>
      <c r="J66" s="25">
        <f t="shared" si="6"/>
        <v>0</v>
      </c>
    </row>
    <row r="67" spans="2:10" x14ac:dyDescent="0.3">
      <c r="B67" s="22" t="s">
        <v>30</v>
      </c>
      <c r="C67" s="28"/>
      <c r="D67" s="23"/>
      <c r="E67" s="24">
        <v>0</v>
      </c>
      <c r="F67" s="24">
        <v>0</v>
      </c>
      <c r="G67" s="35"/>
      <c r="H67" s="35"/>
      <c r="I67" s="25">
        <f t="shared" si="5"/>
        <v>0</v>
      </c>
      <c r="J67" s="25">
        <f t="shared" si="6"/>
        <v>0</v>
      </c>
    </row>
    <row r="68" spans="2:10" x14ac:dyDescent="0.3">
      <c r="B68" s="18" t="s">
        <v>46</v>
      </c>
      <c r="C68" s="28" t="s">
        <v>75</v>
      </c>
      <c r="D68" s="23"/>
      <c r="E68" s="20">
        <v>5568.78</v>
      </c>
      <c r="F68" s="20">
        <v>5568.78</v>
      </c>
      <c r="G68" s="35"/>
      <c r="H68" s="35"/>
      <c r="I68" s="26">
        <f t="shared" si="5"/>
        <v>5568.78</v>
      </c>
      <c r="J68" s="26">
        <f t="shared" si="6"/>
        <v>5568.78</v>
      </c>
    </row>
    <row r="69" spans="2:10" x14ac:dyDescent="0.3">
      <c r="B69" s="22" t="s">
        <v>20</v>
      </c>
      <c r="C69" s="28"/>
      <c r="D69" s="23"/>
      <c r="E69" s="24">
        <v>8.7799999999999994</v>
      </c>
      <c r="F69" s="24">
        <v>8.7799999999999994</v>
      </c>
      <c r="G69" s="35"/>
      <c r="H69" s="35"/>
      <c r="I69" s="25">
        <f t="shared" si="5"/>
        <v>8.7799999999999994</v>
      </c>
      <c r="J69" s="25">
        <f t="shared" si="6"/>
        <v>8.7799999999999994</v>
      </c>
    </row>
    <row r="70" spans="2:10" x14ac:dyDescent="0.3">
      <c r="B70" s="22" t="s">
        <v>30</v>
      </c>
      <c r="C70" s="28"/>
      <c r="D70" s="23"/>
      <c r="E70" s="24">
        <v>5560</v>
      </c>
      <c r="F70" s="24">
        <v>5560</v>
      </c>
      <c r="G70" s="35"/>
      <c r="H70" s="35"/>
      <c r="I70" s="25">
        <f t="shared" si="5"/>
        <v>5560</v>
      </c>
      <c r="J70" s="25">
        <f t="shared" si="6"/>
        <v>5560</v>
      </c>
    </row>
    <row r="71" spans="2:10" x14ac:dyDescent="0.3">
      <c r="B71" s="18" t="s">
        <v>47</v>
      </c>
      <c r="C71" s="28" t="s">
        <v>75</v>
      </c>
      <c r="D71" s="23"/>
      <c r="E71" s="20">
        <v>10518.91</v>
      </c>
      <c r="F71" s="20">
        <v>10518.91</v>
      </c>
      <c r="G71" s="35"/>
      <c r="H71" s="35"/>
      <c r="I71" s="26">
        <f t="shared" si="5"/>
        <v>10518.91</v>
      </c>
      <c r="J71" s="26">
        <f t="shared" si="6"/>
        <v>10518.91</v>
      </c>
    </row>
    <row r="72" spans="2:10" x14ac:dyDescent="0.3">
      <c r="B72" s="22" t="s">
        <v>20</v>
      </c>
      <c r="C72" s="28"/>
      <c r="D72" s="23"/>
      <c r="E72" s="24">
        <v>78.09</v>
      </c>
      <c r="F72" s="24">
        <v>78.09</v>
      </c>
      <c r="G72" s="35"/>
      <c r="H72" s="35"/>
      <c r="I72" s="25">
        <f t="shared" si="5"/>
        <v>78.09</v>
      </c>
      <c r="J72" s="25">
        <f t="shared" si="6"/>
        <v>78.09</v>
      </c>
    </row>
    <row r="73" spans="2:10" x14ac:dyDescent="0.3">
      <c r="B73" s="22" t="s">
        <v>30</v>
      </c>
      <c r="C73" s="28"/>
      <c r="D73" s="23"/>
      <c r="E73" s="24">
        <v>10440.82</v>
      </c>
      <c r="F73" s="24">
        <v>10440.82</v>
      </c>
      <c r="G73" s="35"/>
      <c r="H73" s="35"/>
      <c r="I73" s="25">
        <f t="shared" si="5"/>
        <v>10440.82</v>
      </c>
      <c r="J73" s="25">
        <f t="shared" si="6"/>
        <v>10440.82</v>
      </c>
    </row>
    <row r="74" spans="2:10" x14ac:dyDescent="0.3">
      <c r="B74" s="18" t="s">
        <v>48</v>
      </c>
      <c r="C74" s="28" t="s">
        <v>76</v>
      </c>
      <c r="D74" s="23"/>
      <c r="E74" s="20">
        <v>506598.35</v>
      </c>
      <c r="F74" s="20">
        <v>506598.35</v>
      </c>
      <c r="G74" s="35"/>
      <c r="H74" s="35"/>
      <c r="I74" s="26">
        <f t="shared" si="5"/>
        <v>506598.35</v>
      </c>
      <c r="J74" s="26">
        <f t="shared" si="6"/>
        <v>506598.35</v>
      </c>
    </row>
    <row r="75" spans="2:10" x14ac:dyDescent="0.3">
      <c r="B75" s="22" t="s">
        <v>20</v>
      </c>
      <c r="C75" s="19"/>
      <c r="D75" s="23"/>
      <c r="E75" s="24">
        <v>2161.6999999999998</v>
      </c>
      <c r="F75" s="24">
        <v>2161.6999999999998</v>
      </c>
      <c r="G75" s="35"/>
      <c r="H75" s="35"/>
      <c r="I75" s="25">
        <f t="shared" si="5"/>
        <v>2161.6999999999998</v>
      </c>
      <c r="J75" s="25">
        <f t="shared" si="6"/>
        <v>2161.6999999999998</v>
      </c>
    </row>
    <row r="76" spans="2:10" x14ac:dyDescent="0.3">
      <c r="B76" s="22" t="s">
        <v>30</v>
      </c>
      <c r="C76" s="19"/>
      <c r="D76" s="23"/>
      <c r="E76" s="24">
        <v>504436.65</v>
      </c>
      <c r="F76" s="24">
        <v>504436.65</v>
      </c>
      <c r="G76" s="35"/>
      <c r="H76" s="35"/>
      <c r="I76" s="25">
        <f t="shared" si="5"/>
        <v>504436.65</v>
      </c>
      <c r="J76" s="25">
        <f t="shared" si="6"/>
        <v>504436.65</v>
      </c>
    </row>
    <row r="77" spans="2:10" x14ac:dyDescent="0.3">
      <c r="B77" s="18" t="s">
        <v>49</v>
      </c>
      <c r="C77" s="28" t="s">
        <v>74</v>
      </c>
      <c r="D77" s="23"/>
      <c r="E77" s="20">
        <v>136164</v>
      </c>
      <c r="F77" s="20">
        <v>131349</v>
      </c>
      <c r="G77" s="36">
        <f>G78+G79</f>
        <v>77398</v>
      </c>
      <c r="H77" s="36">
        <f>H78+H79</f>
        <v>77397.72</v>
      </c>
      <c r="I77" s="26">
        <f t="shared" si="5"/>
        <v>213562</v>
      </c>
      <c r="J77" s="26">
        <f t="shared" si="6"/>
        <v>208746.72</v>
      </c>
    </row>
    <row r="78" spans="2:10" x14ac:dyDescent="0.3">
      <c r="B78" s="22" t="s">
        <v>30</v>
      </c>
      <c r="C78" s="28"/>
      <c r="D78" s="23"/>
      <c r="E78" s="24">
        <v>136164</v>
      </c>
      <c r="F78" s="24">
        <v>131349</v>
      </c>
      <c r="G78" s="38"/>
      <c r="H78" s="38"/>
      <c r="I78" s="25">
        <f t="shared" si="5"/>
        <v>136164</v>
      </c>
      <c r="J78" s="25">
        <f t="shared" si="6"/>
        <v>131349</v>
      </c>
    </row>
    <row r="79" spans="2:10" x14ac:dyDescent="0.3">
      <c r="B79" s="40">
        <v>3240</v>
      </c>
      <c r="C79" s="28"/>
      <c r="D79" s="23"/>
      <c r="E79" s="24"/>
      <c r="F79" s="24"/>
      <c r="G79" s="38">
        <v>77398</v>
      </c>
      <c r="H79" s="38">
        <v>77397.72</v>
      </c>
      <c r="I79" s="25">
        <f t="shared" ref="I79" si="7">E79+G79</f>
        <v>77398</v>
      </c>
      <c r="J79" s="25">
        <f t="shared" ref="J79" si="8">F79+H79</f>
        <v>77397.72</v>
      </c>
    </row>
    <row r="80" spans="2:10" x14ac:dyDescent="0.3">
      <c r="B80" s="18" t="s">
        <v>50</v>
      </c>
      <c r="C80" s="28" t="s">
        <v>75</v>
      </c>
      <c r="D80" s="23"/>
      <c r="E80" s="20">
        <v>2746</v>
      </c>
      <c r="F80" s="20">
        <v>2745.42</v>
      </c>
      <c r="G80" s="35"/>
      <c r="H80" s="35"/>
      <c r="I80" s="26">
        <f t="shared" si="5"/>
        <v>2746</v>
      </c>
      <c r="J80" s="26">
        <f t="shared" si="6"/>
        <v>2745.42</v>
      </c>
    </row>
    <row r="81" spans="2:10" x14ac:dyDescent="0.3">
      <c r="B81" s="22" t="s">
        <v>30</v>
      </c>
      <c r="C81" s="28"/>
      <c r="D81" s="23"/>
      <c r="E81" s="24">
        <v>2746</v>
      </c>
      <c r="F81" s="24">
        <v>2745.42</v>
      </c>
      <c r="G81" s="35"/>
      <c r="H81" s="35"/>
      <c r="I81" s="25">
        <f t="shared" si="5"/>
        <v>2746</v>
      </c>
      <c r="J81" s="25">
        <f t="shared" si="6"/>
        <v>2745.42</v>
      </c>
    </row>
    <row r="82" spans="2:10" x14ac:dyDescent="0.3">
      <c r="B82" s="18" t="s">
        <v>51</v>
      </c>
      <c r="C82" s="28" t="s">
        <v>75</v>
      </c>
      <c r="D82" s="23"/>
      <c r="E82" s="20">
        <v>45111</v>
      </c>
      <c r="F82" s="20">
        <v>44863.4</v>
      </c>
      <c r="G82" s="35"/>
      <c r="H82" s="35"/>
      <c r="I82" s="26">
        <f t="shared" si="5"/>
        <v>45111</v>
      </c>
      <c r="J82" s="26">
        <f t="shared" si="6"/>
        <v>44863.4</v>
      </c>
    </row>
    <row r="83" spans="2:10" x14ac:dyDescent="0.3">
      <c r="B83" s="22" t="s">
        <v>30</v>
      </c>
      <c r="C83" s="28"/>
      <c r="D83" s="23"/>
      <c r="E83" s="24">
        <v>45111</v>
      </c>
      <c r="F83" s="24">
        <v>44863.4</v>
      </c>
      <c r="G83" s="35"/>
      <c r="H83" s="35"/>
      <c r="I83" s="25">
        <f t="shared" si="5"/>
        <v>45111</v>
      </c>
      <c r="J83" s="25">
        <f t="shared" si="6"/>
        <v>44863.4</v>
      </c>
    </row>
    <row r="84" spans="2:10" x14ac:dyDescent="0.3">
      <c r="B84" s="18" t="s">
        <v>52</v>
      </c>
      <c r="C84" s="28" t="s">
        <v>75</v>
      </c>
      <c r="D84" s="23"/>
      <c r="E84" s="20">
        <v>1993920</v>
      </c>
      <c r="F84" s="20">
        <v>1993920</v>
      </c>
      <c r="G84" s="35"/>
      <c r="H84" s="35"/>
      <c r="I84" s="26">
        <f t="shared" si="5"/>
        <v>1993920</v>
      </c>
      <c r="J84" s="26">
        <f t="shared" si="6"/>
        <v>1993920</v>
      </c>
    </row>
    <row r="85" spans="2:10" x14ac:dyDescent="0.3">
      <c r="B85" s="22" t="s">
        <v>29</v>
      </c>
      <c r="C85" s="28"/>
      <c r="D85" s="23"/>
      <c r="E85" s="24">
        <v>1993920</v>
      </c>
      <c r="F85" s="24">
        <v>1993920</v>
      </c>
      <c r="G85" s="35"/>
      <c r="H85" s="35"/>
      <c r="I85" s="25">
        <f t="shared" si="5"/>
        <v>1993920</v>
      </c>
      <c r="J85" s="25">
        <f t="shared" si="6"/>
        <v>1993920</v>
      </c>
    </row>
    <row r="86" spans="2:10" x14ac:dyDescent="0.3">
      <c r="B86" s="18" t="s">
        <v>53</v>
      </c>
      <c r="C86" s="28" t="s">
        <v>75</v>
      </c>
      <c r="D86" s="23"/>
      <c r="E86" s="20">
        <v>353628</v>
      </c>
      <c r="F86" s="20">
        <v>353628</v>
      </c>
      <c r="G86" s="35"/>
      <c r="H86" s="35"/>
      <c r="I86" s="26">
        <f t="shared" si="5"/>
        <v>353628</v>
      </c>
      <c r="J86" s="26">
        <f t="shared" si="6"/>
        <v>353628</v>
      </c>
    </row>
    <row r="87" spans="2:10" x14ac:dyDescent="0.3">
      <c r="B87" s="22" t="s">
        <v>29</v>
      </c>
      <c r="C87" s="19"/>
      <c r="D87" s="23"/>
      <c r="E87" s="24">
        <v>353628</v>
      </c>
      <c r="F87" s="24">
        <v>353628</v>
      </c>
      <c r="G87" s="35"/>
      <c r="H87" s="35"/>
      <c r="I87" s="25">
        <f t="shared" si="5"/>
        <v>353628</v>
      </c>
      <c r="J87" s="25">
        <f t="shared" si="6"/>
        <v>353628</v>
      </c>
    </row>
    <row r="88" spans="2:10" x14ac:dyDescent="0.3">
      <c r="B88" s="18" t="s">
        <v>54</v>
      </c>
      <c r="C88" s="28" t="s">
        <v>80</v>
      </c>
      <c r="D88" s="23"/>
      <c r="E88" s="20">
        <v>1018128.03</v>
      </c>
      <c r="F88" s="20">
        <v>974439.48</v>
      </c>
      <c r="G88" s="35"/>
      <c r="H88" s="35"/>
      <c r="I88" s="26">
        <f t="shared" si="5"/>
        <v>1018128.03</v>
      </c>
      <c r="J88" s="26">
        <f t="shared" si="6"/>
        <v>974439.48</v>
      </c>
    </row>
    <row r="89" spans="2:10" x14ac:dyDescent="0.3">
      <c r="B89" s="22" t="s">
        <v>30</v>
      </c>
      <c r="C89" s="28"/>
      <c r="D89" s="23"/>
      <c r="E89" s="24">
        <v>1018128.03</v>
      </c>
      <c r="F89" s="24">
        <v>974439.48</v>
      </c>
      <c r="G89" s="35"/>
      <c r="H89" s="35"/>
      <c r="I89" s="25">
        <f t="shared" si="5"/>
        <v>1018128.03</v>
      </c>
      <c r="J89" s="25">
        <f t="shared" si="6"/>
        <v>974439.48</v>
      </c>
    </row>
    <row r="90" spans="2:10" x14ac:dyDescent="0.3">
      <c r="B90" s="18" t="s">
        <v>55</v>
      </c>
      <c r="C90" s="28" t="s">
        <v>80</v>
      </c>
      <c r="D90" s="23"/>
      <c r="E90" s="20">
        <v>75357.38</v>
      </c>
      <c r="F90" s="20">
        <v>75101.710000000006</v>
      </c>
      <c r="G90" s="35"/>
      <c r="H90" s="35"/>
      <c r="I90" s="26">
        <f t="shared" si="5"/>
        <v>75357.38</v>
      </c>
      <c r="J90" s="26">
        <f t="shared" si="6"/>
        <v>75101.710000000006</v>
      </c>
    </row>
    <row r="91" spans="2:10" x14ac:dyDescent="0.3">
      <c r="B91" s="22" t="s">
        <v>30</v>
      </c>
      <c r="C91" s="28"/>
      <c r="D91" s="23"/>
      <c r="E91" s="24">
        <v>75357.38</v>
      </c>
      <c r="F91" s="24">
        <v>75101.710000000006</v>
      </c>
      <c r="G91" s="35"/>
      <c r="H91" s="35"/>
      <c r="I91" s="25">
        <f t="shared" si="5"/>
        <v>75357.38</v>
      </c>
      <c r="J91" s="25">
        <f t="shared" si="6"/>
        <v>75101.710000000006</v>
      </c>
    </row>
    <row r="92" spans="2:10" x14ac:dyDescent="0.3">
      <c r="B92" s="18" t="s">
        <v>56</v>
      </c>
      <c r="C92" s="28" t="s">
        <v>80</v>
      </c>
      <c r="D92" s="23"/>
      <c r="E92" s="20">
        <v>61016315.969999999</v>
      </c>
      <c r="F92" s="20">
        <v>59678129.579999998</v>
      </c>
      <c r="G92" s="35"/>
      <c r="H92" s="35"/>
      <c r="I92" s="26">
        <f t="shared" si="5"/>
        <v>61016315.969999999</v>
      </c>
      <c r="J92" s="26">
        <f t="shared" si="6"/>
        <v>59678129.579999998</v>
      </c>
    </row>
    <row r="93" spans="2:10" x14ac:dyDescent="0.3">
      <c r="B93" s="22" t="s">
        <v>20</v>
      </c>
      <c r="C93" s="28"/>
      <c r="D93" s="23"/>
      <c r="E93" s="24">
        <v>5779.03</v>
      </c>
      <c r="F93" s="24">
        <v>5487.94</v>
      </c>
      <c r="G93" s="35"/>
      <c r="H93" s="35"/>
      <c r="I93" s="25">
        <f t="shared" si="5"/>
        <v>5779.03</v>
      </c>
      <c r="J93" s="25">
        <f t="shared" si="6"/>
        <v>5487.94</v>
      </c>
    </row>
    <row r="94" spans="2:10" x14ac:dyDescent="0.3">
      <c r="B94" s="22" t="s">
        <v>30</v>
      </c>
      <c r="C94" s="28"/>
      <c r="D94" s="23"/>
      <c r="E94" s="24">
        <v>61010536.939999998</v>
      </c>
      <c r="F94" s="24">
        <v>59672641.640000001</v>
      </c>
      <c r="G94" s="35"/>
      <c r="H94" s="35"/>
      <c r="I94" s="25">
        <f t="shared" si="5"/>
        <v>61010536.939999998</v>
      </c>
      <c r="J94" s="25">
        <f t="shared" si="6"/>
        <v>59672641.640000001</v>
      </c>
    </row>
    <row r="95" spans="2:10" x14ac:dyDescent="0.3">
      <c r="B95" s="18" t="s">
        <v>57</v>
      </c>
      <c r="C95" s="28" t="s">
        <v>80</v>
      </c>
      <c r="D95" s="23"/>
      <c r="E95" s="20">
        <v>7963688.1899999995</v>
      </c>
      <c r="F95" s="20">
        <v>7841134.04</v>
      </c>
      <c r="G95" s="35"/>
      <c r="H95" s="35"/>
      <c r="I95" s="26">
        <f t="shared" si="5"/>
        <v>7963688.1899999995</v>
      </c>
      <c r="J95" s="26">
        <f t="shared" si="6"/>
        <v>7841134.04</v>
      </c>
    </row>
    <row r="96" spans="2:10" x14ac:dyDescent="0.3">
      <c r="B96" s="22" t="s">
        <v>20</v>
      </c>
      <c r="C96" s="28"/>
      <c r="D96" s="23"/>
      <c r="E96" s="24">
        <v>2096.3000000000002</v>
      </c>
      <c r="F96" s="24">
        <v>2064.94</v>
      </c>
      <c r="G96" s="35"/>
      <c r="H96" s="35"/>
      <c r="I96" s="25">
        <f t="shared" si="5"/>
        <v>2096.3000000000002</v>
      </c>
      <c r="J96" s="25">
        <f t="shared" si="6"/>
        <v>2064.94</v>
      </c>
    </row>
    <row r="97" spans="2:10" x14ac:dyDescent="0.3">
      <c r="B97" s="22" t="s">
        <v>30</v>
      </c>
      <c r="C97" s="28"/>
      <c r="D97" s="23"/>
      <c r="E97" s="24">
        <v>7961591.8899999997</v>
      </c>
      <c r="F97" s="24">
        <v>7839069.0999999996</v>
      </c>
      <c r="G97" s="35"/>
      <c r="H97" s="35"/>
      <c r="I97" s="25">
        <f t="shared" si="5"/>
        <v>7961591.8899999997</v>
      </c>
      <c r="J97" s="25">
        <f t="shared" si="6"/>
        <v>7839069.0999999996</v>
      </c>
    </row>
    <row r="98" spans="2:10" x14ac:dyDescent="0.3">
      <c r="B98" s="18" t="s">
        <v>58</v>
      </c>
      <c r="C98" s="28" t="s">
        <v>80</v>
      </c>
      <c r="D98" s="23"/>
      <c r="E98" s="20">
        <v>18198774.740000002</v>
      </c>
      <c r="F98" s="20">
        <v>17774916.579999998</v>
      </c>
      <c r="G98" s="35"/>
      <c r="H98" s="35"/>
      <c r="I98" s="26">
        <f t="shared" si="5"/>
        <v>18198774.740000002</v>
      </c>
      <c r="J98" s="26">
        <f t="shared" si="6"/>
        <v>17774916.579999998</v>
      </c>
    </row>
    <row r="99" spans="2:10" x14ac:dyDescent="0.3">
      <c r="B99" s="22" t="s">
        <v>20</v>
      </c>
      <c r="C99" s="28"/>
      <c r="D99" s="23"/>
      <c r="E99" s="24">
        <v>3400</v>
      </c>
      <c r="F99" s="24">
        <v>3364.25</v>
      </c>
      <c r="G99" s="35"/>
      <c r="H99" s="35"/>
      <c r="I99" s="25">
        <f t="shared" si="5"/>
        <v>3400</v>
      </c>
      <c r="J99" s="25">
        <f t="shared" si="6"/>
        <v>3364.25</v>
      </c>
    </row>
    <row r="100" spans="2:10" x14ac:dyDescent="0.3">
      <c r="B100" s="22" t="s">
        <v>30</v>
      </c>
      <c r="C100" s="28"/>
      <c r="D100" s="23"/>
      <c r="E100" s="24">
        <v>18195374.740000002</v>
      </c>
      <c r="F100" s="24">
        <v>17771552.329999998</v>
      </c>
      <c r="G100" s="35"/>
      <c r="H100" s="35"/>
      <c r="I100" s="25">
        <f t="shared" si="5"/>
        <v>18195374.740000002</v>
      </c>
      <c r="J100" s="25">
        <f t="shared" si="6"/>
        <v>17771552.329999998</v>
      </c>
    </row>
    <row r="101" spans="2:10" x14ac:dyDescent="0.3">
      <c r="B101" s="18" t="s">
        <v>59</v>
      </c>
      <c r="C101" s="28" t="s">
        <v>80</v>
      </c>
      <c r="D101" s="23"/>
      <c r="E101" s="20">
        <v>1139047.6599999999</v>
      </c>
      <c r="F101" s="20">
        <v>814844.34</v>
      </c>
      <c r="G101" s="35"/>
      <c r="H101" s="35"/>
      <c r="I101" s="26">
        <f t="shared" si="5"/>
        <v>1139047.6599999999</v>
      </c>
      <c r="J101" s="26">
        <f t="shared" si="6"/>
        <v>814844.34</v>
      </c>
    </row>
    <row r="102" spans="2:10" x14ac:dyDescent="0.3">
      <c r="B102" s="22" t="s">
        <v>20</v>
      </c>
      <c r="C102" s="28"/>
      <c r="D102" s="23"/>
      <c r="E102" s="24">
        <v>209.59</v>
      </c>
      <c r="F102" s="24">
        <v>184.42</v>
      </c>
      <c r="G102" s="35"/>
      <c r="H102" s="35"/>
      <c r="I102" s="25">
        <f t="shared" si="5"/>
        <v>209.59</v>
      </c>
      <c r="J102" s="25">
        <f t="shared" si="6"/>
        <v>184.42</v>
      </c>
    </row>
    <row r="103" spans="2:10" x14ac:dyDescent="0.3">
      <c r="B103" s="22" t="s">
        <v>30</v>
      </c>
      <c r="C103" s="28"/>
      <c r="D103" s="23"/>
      <c r="E103" s="24">
        <v>1138838.07</v>
      </c>
      <c r="F103" s="24">
        <v>814659.92</v>
      </c>
      <c r="G103" s="35"/>
      <c r="H103" s="35"/>
      <c r="I103" s="25">
        <f t="shared" ref="I103:I141" si="9">E103+G103</f>
        <v>1138838.07</v>
      </c>
      <c r="J103" s="25">
        <f t="shared" ref="J103:J141" si="10">F103+H103</f>
        <v>814659.92</v>
      </c>
    </row>
    <row r="104" spans="2:10" x14ac:dyDescent="0.3">
      <c r="B104" s="18" t="s">
        <v>60</v>
      </c>
      <c r="C104" s="28" t="s">
        <v>80</v>
      </c>
      <c r="D104" s="23"/>
      <c r="E104" s="20">
        <v>214140</v>
      </c>
      <c r="F104" s="20">
        <v>214140</v>
      </c>
      <c r="G104" s="35"/>
      <c r="H104" s="35"/>
      <c r="I104" s="26">
        <f t="shared" si="9"/>
        <v>214140</v>
      </c>
      <c r="J104" s="26">
        <f t="shared" si="10"/>
        <v>214140</v>
      </c>
    </row>
    <row r="105" spans="2:10" x14ac:dyDescent="0.3">
      <c r="B105" s="22" t="s">
        <v>30</v>
      </c>
      <c r="C105" s="28"/>
      <c r="D105" s="23"/>
      <c r="E105" s="24">
        <v>214140</v>
      </c>
      <c r="F105" s="24">
        <v>214140</v>
      </c>
      <c r="G105" s="35"/>
      <c r="H105" s="35"/>
      <c r="I105" s="25">
        <f t="shared" si="9"/>
        <v>214140</v>
      </c>
      <c r="J105" s="25">
        <f t="shared" si="10"/>
        <v>214140</v>
      </c>
    </row>
    <row r="106" spans="2:10" x14ac:dyDescent="0.3">
      <c r="B106" s="18" t="s">
        <v>61</v>
      </c>
      <c r="C106" s="28" t="s">
        <v>80</v>
      </c>
      <c r="D106" s="23"/>
      <c r="E106" s="20">
        <v>14305181.91</v>
      </c>
      <c r="F106" s="20">
        <v>14272495.58</v>
      </c>
      <c r="G106" s="35"/>
      <c r="H106" s="35"/>
      <c r="I106" s="26">
        <f t="shared" si="9"/>
        <v>14305181.91</v>
      </c>
      <c r="J106" s="26">
        <f t="shared" si="10"/>
        <v>14272495.58</v>
      </c>
    </row>
    <row r="107" spans="2:10" x14ac:dyDescent="0.3">
      <c r="B107" s="22" t="s">
        <v>20</v>
      </c>
      <c r="C107" s="28"/>
      <c r="D107" s="23"/>
      <c r="E107" s="24">
        <v>2457.48</v>
      </c>
      <c r="F107" s="24">
        <v>2457.48</v>
      </c>
      <c r="G107" s="35"/>
      <c r="H107" s="35"/>
      <c r="I107" s="25">
        <f t="shared" si="9"/>
        <v>2457.48</v>
      </c>
      <c r="J107" s="25">
        <f t="shared" si="10"/>
        <v>2457.48</v>
      </c>
    </row>
    <row r="108" spans="2:10" x14ac:dyDescent="0.3">
      <c r="B108" s="22" t="s">
        <v>30</v>
      </c>
      <c r="C108" s="28"/>
      <c r="D108" s="23"/>
      <c r="E108" s="24">
        <v>14302724.43</v>
      </c>
      <c r="F108" s="24">
        <v>14270038.1</v>
      </c>
      <c r="G108" s="35"/>
      <c r="H108" s="35"/>
      <c r="I108" s="25">
        <f t="shared" si="9"/>
        <v>14302724.43</v>
      </c>
      <c r="J108" s="25">
        <f t="shared" si="10"/>
        <v>14270038.1</v>
      </c>
    </row>
    <row r="109" spans="2:10" x14ac:dyDescent="0.3">
      <c r="B109" s="18" t="s">
        <v>62</v>
      </c>
      <c r="C109" s="28" t="s">
        <v>77</v>
      </c>
      <c r="D109" s="23"/>
      <c r="E109" s="20">
        <v>18122053.699999999</v>
      </c>
      <c r="F109" s="20">
        <v>18121911.379999999</v>
      </c>
      <c r="G109" s="35"/>
      <c r="H109" s="35"/>
      <c r="I109" s="26">
        <f t="shared" si="9"/>
        <v>18122053.699999999</v>
      </c>
      <c r="J109" s="26">
        <f t="shared" si="10"/>
        <v>18121911.379999999</v>
      </c>
    </row>
    <row r="110" spans="2:10" x14ac:dyDescent="0.3">
      <c r="B110" s="22" t="s">
        <v>20</v>
      </c>
      <c r="C110" s="28"/>
      <c r="D110" s="23"/>
      <c r="E110" s="24">
        <v>19069.5</v>
      </c>
      <c r="F110" s="24">
        <v>18927.18</v>
      </c>
      <c r="G110" s="35"/>
      <c r="H110" s="35"/>
      <c r="I110" s="25">
        <f t="shared" si="9"/>
        <v>19069.5</v>
      </c>
      <c r="J110" s="25">
        <f t="shared" si="10"/>
        <v>18927.18</v>
      </c>
    </row>
    <row r="111" spans="2:10" x14ac:dyDescent="0.3">
      <c r="B111" s="22" t="s">
        <v>30</v>
      </c>
      <c r="C111" s="19"/>
      <c r="D111" s="23"/>
      <c r="E111" s="24">
        <v>18102984.199999999</v>
      </c>
      <c r="F111" s="24">
        <v>18102984.199999999</v>
      </c>
      <c r="G111" s="35"/>
      <c r="H111" s="35"/>
      <c r="I111" s="25">
        <f t="shared" si="9"/>
        <v>18102984.199999999</v>
      </c>
      <c r="J111" s="25">
        <f t="shared" si="10"/>
        <v>18102984.199999999</v>
      </c>
    </row>
    <row r="112" spans="2:10" x14ac:dyDescent="0.3">
      <c r="B112" s="18" t="s">
        <v>63</v>
      </c>
      <c r="C112" s="28" t="s">
        <v>77</v>
      </c>
      <c r="D112" s="23"/>
      <c r="E112" s="20">
        <v>1792512.42</v>
      </c>
      <c r="F112" s="20">
        <v>1770556.08</v>
      </c>
      <c r="G112" s="35"/>
      <c r="H112" s="35"/>
      <c r="I112" s="26">
        <f t="shared" si="9"/>
        <v>1792512.42</v>
      </c>
      <c r="J112" s="26">
        <f t="shared" si="10"/>
        <v>1770556.08</v>
      </c>
    </row>
    <row r="113" spans="2:10" x14ac:dyDescent="0.3">
      <c r="B113" s="22" t="s">
        <v>20</v>
      </c>
      <c r="C113" s="19"/>
      <c r="D113" s="23"/>
      <c r="E113" s="24">
        <v>2728.14</v>
      </c>
      <c r="F113" s="24">
        <v>2656.57</v>
      </c>
      <c r="G113" s="35"/>
      <c r="H113" s="35"/>
      <c r="I113" s="25">
        <f t="shared" si="9"/>
        <v>2728.14</v>
      </c>
      <c r="J113" s="25">
        <f t="shared" si="10"/>
        <v>2656.57</v>
      </c>
    </row>
    <row r="114" spans="2:10" x14ac:dyDescent="0.3">
      <c r="B114" s="22" t="s">
        <v>30</v>
      </c>
      <c r="C114" s="19"/>
      <c r="D114" s="23"/>
      <c r="E114" s="24">
        <v>1789784.28</v>
      </c>
      <c r="F114" s="24">
        <v>1767899.51</v>
      </c>
      <c r="G114" s="35"/>
      <c r="H114" s="35"/>
      <c r="I114" s="25">
        <f t="shared" si="9"/>
        <v>1789784.28</v>
      </c>
      <c r="J114" s="25">
        <f t="shared" si="10"/>
        <v>1767899.51</v>
      </c>
    </row>
    <row r="115" spans="2:10" x14ac:dyDescent="0.3">
      <c r="B115" s="18" t="s">
        <v>64</v>
      </c>
      <c r="C115" s="28" t="s">
        <v>78</v>
      </c>
      <c r="D115" s="23"/>
      <c r="E115" s="20">
        <v>4154526</v>
      </c>
      <c r="F115" s="20">
        <v>4133634.59</v>
      </c>
      <c r="G115" s="36">
        <f>G116+G117+G118+G119+G120+G121+G122+G123+G124+G125+G126+G127</f>
        <v>141290.03999999998</v>
      </c>
      <c r="H115" s="36">
        <f>H116+H117+H118+H119+H120+H121+H122+H123+H124+H125+H126+H127</f>
        <v>127952.04</v>
      </c>
      <c r="I115" s="26">
        <f t="shared" si="9"/>
        <v>4295816.04</v>
      </c>
      <c r="J115" s="26">
        <f t="shared" si="10"/>
        <v>4261586.63</v>
      </c>
    </row>
    <row r="116" spans="2:10" x14ac:dyDescent="0.3">
      <c r="B116" s="22" t="s">
        <v>15</v>
      </c>
      <c r="C116" s="19"/>
      <c r="D116" s="23"/>
      <c r="E116" s="24">
        <v>2935971</v>
      </c>
      <c r="F116" s="24">
        <v>2935967.36</v>
      </c>
      <c r="G116" s="35">
        <f>17744.11+9300</f>
        <v>27044.11</v>
      </c>
      <c r="H116" s="35">
        <v>17744.11</v>
      </c>
      <c r="I116" s="25">
        <f t="shared" si="9"/>
        <v>2963015.11</v>
      </c>
      <c r="J116" s="25">
        <f t="shared" si="10"/>
        <v>2953711.4699999997</v>
      </c>
    </row>
    <row r="117" spans="2:10" x14ac:dyDescent="0.3">
      <c r="B117" s="22" t="s">
        <v>16</v>
      </c>
      <c r="C117" s="19"/>
      <c r="D117" s="23"/>
      <c r="E117" s="24">
        <v>666654</v>
      </c>
      <c r="F117" s="24">
        <v>662162.92000000004</v>
      </c>
      <c r="G117" s="35">
        <f>3903.81+2046</f>
        <v>5949.8099999999995</v>
      </c>
      <c r="H117" s="35">
        <v>3903.81</v>
      </c>
      <c r="I117" s="25">
        <f t="shared" si="9"/>
        <v>672603.81</v>
      </c>
      <c r="J117" s="25">
        <f t="shared" si="10"/>
        <v>666066.7300000001</v>
      </c>
    </row>
    <row r="118" spans="2:10" x14ac:dyDescent="0.3">
      <c r="B118" s="22" t="s">
        <v>17</v>
      </c>
      <c r="C118" s="19"/>
      <c r="D118" s="23"/>
      <c r="E118" s="24">
        <v>50757</v>
      </c>
      <c r="F118" s="24">
        <v>50748.85</v>
      </c>
      <c r="G118" s="38">
        <v>96984.12</v>
      </c>
      <c r="H118" s="35">
        <f>7099+89525.12</f>
        <v>96624.12</v>
      </c>
      <c r="I118" s="25">
        <f t="shared" si="9"/>
        <v>147741.12</v>
      </c>
      <c r="J118" s="25">
        <f t="shared" si="10"/>
        <v>147372.97</v>
      </c>
    </row>
    <row r="119" spans="2:10" x14ac:dyDescent="0.3">
      <c r="B119" s="22" t="s">
        <v>18</v>
      </c>
      <c r="C119" s="19"/>
      <c r="D119" s="23"/>
      <c r="E119" s="24">
        <v>27664</v>
      </c>
      <c r="F119" s="24">
        <v>27664</v>
      </c>
      <c r="G119" s="35"/>
      <c r="H119" s="35"/>
      <c r="I119" s="25">
        <f t="shared" si="9"/>
        <v>27664</v>
      </c>
      <c r="J119" s="25">
        <f t="shared" si="10"/>
        <v>27664</v>
      </c>
    </row>
    <row r="120" spans="2:10" x14ac:dyDescent="0.3">
      <c r="B120" s="22" t="s">
        <v>19</v>
      </c>
      <c r="C120" s="19"/>
      <c r="D120" s="23"/>
      <c r="E120" s="24">
        <v>154935</v>
      </c>
      <c r="F120" s="24">
        <v>154935</v>
      </c>
      <c r="G120" s="35"/>
      <c r="H120" s="35"/>
      <c r="I120" s="25">
        <f t="shared" si="9"/>
        <v>154935</v>
      </c>
      <c r="J120" s="25">
        <f t="shared" si="10"/>
        <v>154935</v>
      </c>
    </row>
    <row r="121" spans="2:10" x14ac:dyDescent="0.3">
      <c r="B121" s="22" t="s">
        <v>20</v>
      </c>
      <c r="C121" s="19"/>
      <c r="D121" s="23"/>
      <c r="E121" s="24">
        <v>63474</v>
      </c>
      <c r="F121" s="24">
        <v>63471.39</v>
      </c>
      <c r="G121" s="38">
        <v>532</v>
      </c>
      <c r="H121" s="38">
        <v>0</v>
      </c>
      <c r="I121" s="25">
        <f t="shared" si="9"/>
        <v>64006</v>
      </c>
      <c r="J121" s="25">
        <f t="shared" si="10"/>
        <v>63471.39</v>
      </c>
    </row>
    <row r="122" spans="2:10" x14ac:dyDescent="0.3">
      <c r="B122" s="22" t="s">
        <v>21</v>
      </c>
      <c r="C122" s="19"/>
      <c r="D122" s="23"/>
      <c r="E122" s="24">
        <v>3000</v>
      </c>
      <c r="F122" s="24">
        <v>2203.31</v>
      </c>
      <c r="G122" s="35"/>
      <c r="H122" s="35"/>
      <c r="I122" s="25">
        <f t="shared" si="9"/>
        <v>3000</v>
      </c>
      <c r="J122" s="25">
        <f t="shared" si="10"/>
        <v>2203.31</v>
      </c>
    </row>
    <row r="123" spans="2:10" x14ac:dyDescent="0.3">
      <c r="B123" s="22" t="s">
        <v>24</v>
      </c>
      <c r="C123" s="19"/>
      <c r="D123" s="23"/>
      <c r="E123" s="24">
        <v>162225</v>
      </c>
      <c r="F123" s="24">
        <v>162225</v>
      </c>
      <c r="G123" s="38">
        <v>200</v>
      </c>
      <c r="H123" s="38">
        <v>0</v>
      </c>
      <c r="I123" s="25">
        <f t="shared" si="9"/>
        <v>162425</v>
      </c>
      <c r="J123" s="25">
        <f t="shared" si="10"/>
        <v>162225</v>
      </c>
    </row>
    <row r="124" spans="2:10" x14ac:dyDescent="0.3">
      <c r="B124" s="22" t="s">
        <v>25</v>
      </c>
      <c r="C124" s="19"/>
      <c r="D124" s="23"/>
      <c r="E124" s="24">
        <v>6845</v>
      </c>
      <c r="F124" s="24">
        <v>6146.06</v>
      </c>
      <c r="G124" s="38">
        <v>120</v>
      </c>
      <c r="H124" s="38">
        <v>0</v>
      </c>
      <c r="I124" s="25">
        <f t="shared" si="9"/>
        <v>6965</v>
      </c>
      <c r="J124" s="25">
        <f t="shared" si="10"/>
        <v>6146.06</v>
      </c>
    </row>
    <row r="125" spans="2:10" x14ac:dyDescent="0.3">
      <c r="B125" s="22" t="s">
        <v>26</v>
      </c>
      <c r="C125" s="19"/>
      <c r="D125" s="23"/>
      <c r="E125" s="24">
        <v>80955</v>
      </c>
      <c r="F125" s="24">
        <v>66124.399999999994</v>
      </c>
      <c r="G125" s="38">
        <v>460</v>
      </c>
      <c r="H125" s="38">
        <v>0</v>
      </c>
      <c r="I125" s="25">
        <f t="shared" si="9"/>
        <v>81415</v>
      </c>
      <c r="J125" s="25">
        <f t="shared" si="10"/>
        <v>66124.399999999994</v>
      </c>
    </row>
    <row r="126" spans="2:10" x14ac:dyDescent="0.3">
      <c r="B126" s="22" t="s">
        <v>28</v>
      </c>
      <c r="C126" s="19"/>
      <c r="D126" s="23"/>
      <c r="E126" s="24">
        <v>2046</v>
      </c>
      <c r="F126" s="24">
        <v>1986.3</v>
      </c>
      <c r="G126" s="35"/>
      <c r="H126" s="35"/>
      <c r="I126" s="25">
        <f t="shared" si="9"/>
        <v>2046</v>
      </c>
      <c r="J126" s="25">
        <f t="shared" si="10"/>
        <v>1986.3</v>
      </c>
    </row>
    <row r="127" spans="2:10" x14ac:dyDescent="0.3">
      <c r="B127" s="40">
        <v>3110</v>
      </c>
      <c r="C127" s="19"/>
      <c r="D127" s="23"/>
      <c r="E127" s="24">
        <v>0</v>
      </c>
      <c r="F127" s="24">
        <v>0</v>
      </c>
      <c r="G127" s="38">
        <v>10000</v>
      </c>
      <c r="H127" s="38">
        <v>9680</v>
      </c>
      <c r="I127" s="25">
        <f t="shared" si="9"/>
        <v>10000</v>
      </c>
      <c r="J127" s="25">
        <f t="shared" si="10"/>
        <v>9680</v>
      </c>
    </row>
    <row r="128" spans="2:10" x14ac:dyDescent="0.3">
      <c r="B128" s="18" t="s">
        <v>65</v>
      </c>
      <c r="C128" s="28" t="s">
        <v>77</v>
      </c>
      <c r="D128" s="23"/>
      <c r="E128" s="20">
        <v>561642</v>
      </c>
      <c r="F128" s="20">
        <v>551044.32999999996</v>
      </c>
      <c r="G128" s="35"/>
      <c r="H128" s="35"/>
      <c r="I128" s="26">
        <f t="shared" si="9"/>
        <v>561642</v>
      </c>
      <c r="J128" s="26">
        <f t="shared" si="10"/>
        <v>551044.32999999996</v>
      </c>
    </row>
    <row r="129" spans="2:10" x14ac:dyDescent="0.3">
      <c r="B129" s="22" t="s">
        <v>20</v>
      </c>
      <c r="C129" s="19"/>
      <c r="D129" s="23"/>
      <c r="E129" s="24">
        <v>1000</v>
      </c>
      <c r="F129" s="24">
        <v>840.97</v>
      </c>
      <c r="G129" s="35"/>
      <c r="H129" s="35"/>
      <c r="I129" s="25">
        <f t="shared" si="9"/>
        <v>1000</v>
      </c>
      <c r="J129" s="25">
        <f t="shared" si="10"/>
        <v>840.97</v>
      </c>
    </row>
    <row r="130" spans="2:10" x14ac:dyDescent="0.3">
      <c r="B130" s="22" t="s">
        <v>30</v>
      </c>
      <c r="C130" s="19"/>
      <c r="D130" s="23"/>
      <c r="E130" s="24">
        <v>560642</v>
      </c>
      <c r="F130" s="24">
        <v>550203.36</v>
      </c>
      <c r="G130" s="35"/>
      <c r="H130" s="35"/>
      <c r="I130" s="25">
        <f t="shared" si="9"/>
        <v>560642</v>
      </c>
      <c r="J130" s="25">
        <f t="shared" si="10"/>
        <v>550203.36</v>
      </c>
    </row>
    <row r="131" spans="2:10" x14ac:dyDescent="0.3">
      <c r="B131" s="18" t="s">
        <v>66</v>
      </c>
      <c r="C131" s="28" t="s">
        <v>74</v>
      </c>
      <c r="D131" s="23"/>
      <c r="E131" s="20">
        <v>184609</v>
      </c>
      <c r="F131" s="20">
        <v>183089</v>
      </c>
      <c r="G131" s="36">
        <f>G132</f>
        <v>1000</v>
      </c>
      <c r="H131" s="36">
        <f>H132</f>
        <v>1000</v>
      </c>
      <c r="I131" s="26">
        <f t="shared" si="9"/>
        <v>185609</v>
      </c>
      <c r="J131" s="26">
        <f t="shared" si="10"/>
        <v>184089</v>
      </c>
    </row>
    <row r="132" spans="2:10" x14ac:dyDescent="0.3">
      <c r="B132" s="22" t="s">
        <v>30</v>
      </c>
      <c r="C132" s="19"/>
      <c r="D132" s="23"/>
      <c r="E132" s="24">
        <v>184609</v>
      </c>
      <c r="F132" s="24">
        <v>183089</v>
      </c>
      <c r="G132" s="38">
        <v>1000</v>
      </c>
      <c r="H132" s="38">
        <v>1000</v>
      </c>
      <c r="I132" s="25">
        <f t="shared" si="9"/>
        <v>185609</v>
      </c>
      <c r="J132" s="25">
        <f t="shared" si="10"/>
        <v>184089</v>
      </c>
    </row>
    <row r="133" spans="2:10" x14ac:dyDescent="0.3">
      <c r="B133" s="18" t="s">
        <v>67</v>
      </c>
      <c r="C133" s="28" t="s">
        <v>74</v>
      </c>
      <c r="D133" s="23"/>
      <c r="E133" s="20">
        <v>48076</v>
      </c>
      <c r="F133" s="20">
        <v>48067.99</v>
      </c>
      <c r="G133" s="35"/>
      <c r="H133" s="35"/>
      <c r="I133" s="26">
        <f t="shared" si="9"/>
        <v>48076</v>
      </c>
      <c r="J133" s="26">
        <f t="shared" si="10"/>
        <v>48067.99</v>
      </c>
    </row>
    <row r="134" spans="2:10" x14ac:dyDescent="0.3">
      <c r="B134" s="22" t="s">
        <v>29</v>
      </c>
      <c r="C134" s="19"/>
      <c r="D134" s="23"/>
      <c r="E134" s="24">
        <v>48076</v>
      </c>
      <c r="F134" s="24">
        <v>48067.99</v>
      </c>
      <c r="G134" s="35"/>
      <c r="H134" s="35"/>
      <c r="I134" s="25">
        <f t="shared" si="9"/>
        <v>48076</v>
      </c>
      <c r="J134" s="25">
        <f t="shared" si="10"/>
        <v>48067.99</v>
      </c>
    </row>
    <row r="135" spans="2:10" x14ac:dyDescent="0.3">
      <c r="B135" s="18" t="s">
        <v>68</v>
      </c>
      <c r="C135" s="28" t="s">
        <v>73</v>
      </c>
      <c r="D135" s="23"/>
      <c r="E135" s="20">
        <v>271560.82</v>
      </c>
      <c r="F135" s="20">
        <v>271460.82</v>
      </c>
      <c r="G135" s="39">
        <f>G136+G137+G138</f>
        <v>227081.82</v>
      </c>
      <c r="H135" s="39">
        <f>H136+H137+H138</f>
        <v>227081.82</v>
      </c>
      <c r="I135" s="26">
        <f t="shared" si="9"/>
        <v>498642.64</v>
      </c>
      <c r="J135" s="26">
        <f t="shared" si="10"/>
        <v>498542.64</v>
      </c>
    </row>
    <row r="136" spans="2:10" x14ac:dyDescent="0.3">
      <c r="B136" s="22" t="s">
        <v>15</v>
      </c>
      <c r="C136" s="19"/>
      <c r="D136" s="23"/>
      <c r="E136" s="24">
        <v>186132.6</v>
      </c>
      <c r="F136" s="24">
        <v>186132.6</v>
      </c>
      <c r="G136" s="37">
        <v>186132.6</v>
      </c>
      <c r="H136" s="37">
        <v>186132.6</v>
      </c>
      <c r="I136" s="25">
        <f t="shared" si="9"/>
        <v>372265.2</v>
      </c>
      <c r="J136" s="25">
        <f t="shared" si="10"/>
        <v>372265.2</v>
      </c>
    </row>
    <row r="137" spans="2:10" x14ac:dyDescent="0.3">
      <c r="B137" s="22" t="s">
        <v>16</v>
      </c>
      <c r="C137" s="19"/>
      <c r="D137" s="23"/>
      <c r="E137" s="24">
        <v>40949.22</v>
      </c>
      <c r="F137" s="24">
        <v>40949.22</v>
      </c>
      <c r="G137" s="37">
        <v>40949.22</v>
      </c>
      <c r="H137" s="37">
        <v>40949.22</v>
      </c>
      <c r="I137" s="25">
        <f t="shared" si="9"/>
        <v>81898.44</v>
      </c>
      <c r="J137" s="25">
        <f t="shared" si="10"/>
        <v>81898.44</v>
      </c>
    </row>
    <row r="138" spans="2:10" x14ac:dyDescent="0.3">
      <c r="B138" s="22" t="s">
        <v>29</v>
      </c>
      <c r="C138" s="19"/>
      <c r="D138" s="23"/>
      <c r="E138" s="24">
        <v>44479</v>
      </c>
      <c r="F138" s="24">
        <v>44379</v>
      </c>
      <c r="G138" s="38">
        <v>0</v>
      </c>
      <c r="H138" s="38">
        <v>0</v>
      </c>
      <c r="I138" s="25">
        <f t="shared" si="9"/>
        <v>44479</v>
      </c>
      <c r="J138" s="25">
        <f t="shared" si="10"/>
        <v>44379</v>
      </c>
    </row>
    <row r="139" spans="2:10" x14ac:dyDescent="0.3">
      <c r="B139" s="18" t="s">
        <v>69</v>
      </c>
      <c r="C139" s="28" t="s">
        <v>72</v>
      </c>
      <c r="D139" s="23"/>
      <c r="E139" s="20">
        <v>4376991.18</v>
      </c>
      <c r="F139" s="20">
        <v>4216620.88</v>
      </c>
      <c r="G139" s="35"/>
      <c r="H139" s="35"/>
      <c r="I139" s="26">
        <f t="shared" si="9"/>
        <v>4376991.18</v>
      </c>
      <c r="J139" s="26">
        <f t="shared" si="10"/>
        <v>4216620.88</v>
      </c>
    </row>
    <row r="140" spans="2:10" x14ac:dyDescent="0.3">
      <c r="B140" s="22" t="s">
        <v>20</v>
      </c>
      <c r="C140" s="28"/>
      <c r="D140" s="23"/>
      <c r="E140" s="24">
        <v>12000</v>
      </c>
      <c r="F140" s="24">
        <v>11755</v>
      </c>
      <c r="G140" s="35"/>
      <c r="H140" s="35"/>
      <c r="I140" s="25">
        <f t="shared" si="9"/>
        <v>12000</v>
      </c>
      <c r="J140" s="25">
        <f t="shared" si="10"/>
        <v>11755</v>
      </c>
    </row>
    <row r="141" spans="2:10" x14ac:dyDescent="0.3">
      <c r="B141" s="22" t="s">
        <v>30</v>
      </c>
      <c r="C141" s="28"/>
      <c r="D141" s="23"/>
      <c r="E141" s="24">
        <v>4364991.18</v>
      </c>
      <c r="F141" s="24">
        <v>4204865.88</v>
      </c>
      <c r="G141" s="35"/>
      <c r="H141" s="35"/>
      <c r="I141" s="25">
        <f t="shared" si="9"/>
        <v>4364991.18</v>
      </c>
      <c r="J141" s="25">
        <f t="shared" si="10"/>
        <v>4204865.88</v>
      </c>
    </row>
    <row r="142" spans="2:10" x14ac:dyDescent="0.3">
      <c r="B142" s="18" t="s">
        <v>70</v>
      </c>
      <c r="C142" s="28" t="s">
        <v>82</v>
      </c>
      <c r="D142" s="23"/>
      <c r="E142" s="20"/>
      <c r="F142" s="20"/>
      <c r="G142" s="26">
        <f>G143+G144+G145</f>
        <v>117640</v>
      </c>
      <c r="H142" s="26">
        <f>H143+H144+H145</f>
        <v>117640</v>
      </c>
      <c r="I142" s="26">
        <f>E142+G142</f>
        <v>117640</v>
      </c>
      <c r="J142" s="26">
        <f t="shared" ref="J142:J145" si="11">F142+H142</f>
        <v>117640</v>
      </c>
    </row>
    <row r="143" spans="2:10" x14ac:dyDescent="0.3">
      <c r="B143" s="40">
        <v>2210</v>
      </c>
      <c r="C143" s="19"/>
      <c r="D143" s="23"/>
      <c r="E143" s="24"/>
      <c r="F143" s="24"/>
      <c r="G143" s="37">
        <v>34238</v>
      </c>
      <c r="H143" s="37">
        <v>34238</v>
      </c>
      <c r="I143" s="25">
        <f t="shared" ref="I142:I145" si="12">E143+G143</f>
        <v>34238</v>
      </c>
      <c r="J143" s="25">
        <f t="shared" si="11"/>
        <v>34238</v>
      </c>
    </row>
    <row r="144" spans="2:10" x14ac:dyDescent="0.3">
      <c r="B144" s="40">
        <v>2240</v>
      </c>
      <c r="C144" s="19"/>
      <c r="D144" s="23"/>
      <c r="E144" s="24"/>
      <c r="F144" s="24"/>
      <c r="G144" s="37">
        <v>45852</v>
      </c>
      <c r="H144" s="37">
        <v>45852</v>
      </c>
      <c r="I144" s="25">
        <f t="shared" si="12"/>
        <v>45852</v>
      </c>
      <c r="J144" s="25">
        <f t="shared" si="11"/>
        <v>45852</v>
      </c>
    </row>
    <row r="145" spans="2:10" x14ac:dyDescent="0.3">
      <c r="B145" s="40">
        <v>3110</v>
      </c>
      <c r="C145" s="19"/>
      <c r="D145" s="23"/>
      <c r="E145" s="24"/>
      <c r="F145" s="24"/>
      <c r="G145" s="38">
        <v>37550</v>
      </c>
      <c r="H145" s="38">
        <v>37550</v>
      </c>
      <c r="I145" s="25">
        <f t="shared" si="12"/>
        <v>37550</v>
      </c>
      <c r="J145" s="25">
        <f t="shared" si="11"/>
        <v>37550</v>
      </c>
    </row>
    <row r="146" spans="2:10" x14ac:dyDescent="0.3">
      <c r="B146" s="18" t="s">
        <v>71</v>
      </c>
      <c r="C146" s="28" t="s">
        <v>81</v>
      </c>
      <c r="D146" s="23"/>
      <c r="E146" s="20"/>
      <c r="F146" s="20"/>
      <c r="G146" s="26">
        <f>G147</f>
        <v>85000</v>
      </c>
      <c r="H146" s="26">
        <f>H147</f>
        <v>84988.35</v>
      </c>
      <c r="I146" s="26">
        <f>E146+G146</f>
        <v>85000</v>
      </c>
      <c r="J146" s="26">
        <f t="shared" ref="J146:J147" si="13">F146+H146</f>
        <v>84988.35</v>
      </c>
    </row>
    <row r="147" spans="2:10" x14ac:dyDescent="0.3">
      <c r="B147" s="40">
        <v>2610</v>
      </c>
      <c r="C147" s="19"/>
      <c r="D147" s="23"/>
      <c r="E147" s="24"/>
      <c r="F147" s="24"/>
      <c r="G147" s="37">
        <v>85000</v>
      </c>
      <c r="H147" s="37">
        <v>84988.35</v>
      </c>
      <c r="I147" s="25">
        <f t="shared" ref="I147" si="14">E147+G147</f>
        <v>85000</v>
      </c>
      <c r="J147" s="25">
        <f t="shared" si="13"/>
        <v>84988.35</v>
      </c>
    </row>
    <row r="148" spans="2:10" x14ac:dyDescent="0.3">
      <c r="C148" s="8"/>
    </row>
    <row r="149" spans="2:10" x14ac:dyDescent="0.3">
      <c r="C149" s="8"/>
    </row>
    <row r="150" spans="2:10" x14ac:dyDescent="0.3">
      <c r="B150" s="1"/>
      <c r="C150" s="1"/>
    </row>
    <row r="151" spans="2:10" x14ac:dyDescent="0.3">
      <c r="C151" s="8"/>
    </row>
    <row r="152" spans="2:10" x14ac:dyDescent="0.3">
      <c r="C152" s="8"/>
    </row>
    <row r="153" spans="2:10" x14ac:dyDescent="0.3">
      <c r="C153" s="8"/>
    </row>
    <row r="154" spans="2:10" x14ac:dyDescent="0.3">
      <c r="C154" s="8"/>
    </row>
    <row r="155" spans="2:10" x14ac:dyDescent="0.3">
      <c r="C155" s="8"/>
    </row>
    <row r="156" spans="2:10" x14ac:dyDescent="0.3">
      <c r="C156" s="8"/>
    </row>
    <row r="157" spans="2:10" x14ac:dyDescent="0.3">
      <c r="C157" s="8"/>
    </row>
    <row r="158" spans="2:10" x14ac:dyDescent="0.3">
      <c r="C158" s="8"/>
    </row>
    <row r="159" spans="2:10" x14ac:dyDescent="0.3">
      <c r="C159" s="8"/>
    </row>
    <row r="160" spans="2:10" x14ac:dyDescent="0.3">
      <c r="C160" s="8"/>
    </row>
    <row r="161" spans="3:3" x14ac:dyDescent="0.3">
      <c r="C161" s="8"/>
    </row>
    <row r="162" spans="3:3" x14ac:dyDescent="0.3">
      <c r="C162" s="8"/>
    </row>
    <row r="163" spans="3:3" x14ac:dyDescent="0.3">
      <c r="C163" s="8"/>
    </row>
    <row r="164" spans="3:3" x14ac:dyDescent="0.3">
      <c r="C164" s="8"/>
    </row>
    <row r="165" spans="3:3" x14ac:dyDescent="0.3">
      <c r="C165" s="8"/>
    </row>
    <row r="166" spans="3:3" x14ac:dyDescent="0.3">
      <c r="C166" s="8"/>
    </row>
    <row r="167" spans="3:3" x14ac:dyDescent="0.3">
      <c r="C167" s="8"/>
    </row>
    <row r="168" spans="3:3" x14ac:dyDescent="0.3">
      <c r="C168" s="8"/>
    </row>
    <row r="169" spans="3:3" x14ac:dyDescent="0.3">
      <c r="C169" s="8"/>
    </row>
    <row r="170" spans="3:3" x14ac:dyDescent="0.3">
      <c r="C170" s="8"/>
    </row>
    <row r="171" spans="3:3" x14ac:dyDescent="0.3">
      <c r="C171" s="8"/>
    </row>
    <row r="172" spans="3:3" x14ac:dyDescent="0.3">
      <c r="C172" s="8"/>
    </row>
    <row r="173" spans="3:3" x14ac:dyDescent="0.3">
      <c r="C173" s="8"/>
    </row>
    <row r="174" spans="3:3" x14ac:dyDescent="0.3">
      <c r="C174" s="8"/>
    </row>
    <row r="175" spans="3:3" x14ac:dyDescent="0.3">
      <c r="C175" s="8"/>
    </row>
    <row r="176" spans="3:3" x14ac:dyDescent="0.3">
      <c r="C176" s="8"/>
    </row>
    <row r="177" spans="3:3" x14ac:dyDescent="0.3">
      <c r="C177" s="8"/>
    </row>
    <row r="178" spans="3:3" x14ac:dyDescent="0.3">
      <c r="C178" s="8"/>
    </row>
    <row r="179" spans="3:3" x14ac:dyDescent="0.3">
      <c r="C179" s="8"/>
    </row>
    <row r="180" spans="3:3" x14ac:dyDescent="0.3">
      <c r="C180" s="8"/>
    </row>
    <row r="181" spans="3:3" x14ac:dyDescent="0.3">
      <c r="C181" s="8"/>
    </row>
    <row r="182" spans="3:3" x14ac:dyDescent="0.3">
      <c r="C182" s="8"/>
    </row>
    <row r="183" spans="3:3" x14ac:dyDescent="0.3">
      <c r="C183" s="8"/>
    </row>
    <row r="184" spans="3:3" x14ac:dyDescent="0.3">
      <c r="C184" s="8"/>
    </row>
    <row r="185" spans="3:3" x14ac:dyDescent="0.3">
      <c r="C185" s="8"/>
    </row>
    <row r="186" spans="3:3" x14ac:dyDescent="0.3">
      <c r="C186" s="8"/>
    </row>
    <row r="187" spans="3:3" x14ac:dyDescent="0.3">
      <c r="C187" s="8"/>
    </row>
    <row r="188" spans="3:3" x14ac:dyDescent="0.3">
      <c r="C188" s="8"/>
    </row>
    <row r="189" spans="3:3" x14ac:dyDescent="0.3">
      <c r="C189" s="8"/>
    </row>
    <row r="190" spans="3:3" x14ac:dyDescent="0.3">
      <c r="C190" s="8"/>
    </row>
    <row r="191" spans="3:3" x14ac:dyDescent="0.3">
      <c r="C191" s="8"/>
    </row>
    <row r="192" spans="3:3" x14ac:dyDescent="0.3">
      <c r="C192" s="8"/>
    </row>
    <row r="193" spans="3:3" x14ac:dyDescent="0.3">
      <c r="C193" s="8"/>
    </row>
    <row r="194" spans="3:3" x14ac:dyDescent="0.3">
      <c r="C194" s="8"/>
    </row>
    <row r="195" spans="3:3" x14ac:dyDescent="0.3">
      <c r="C195" s="8"/>
    </row>
    <row r="196" spans="3:3" x14ac:dyDescent="0.3">
      <c r="C196" s="8"/>
    </row>
    <row r="197" spans="3:3" x14ac:dyDescent="0.3">
      <c r="C197" s="8"/>
    </row>
    <row r="198" spans="3:3" x14ac:dyDescent="0.3">
      <c r="C198" s="8"/>
    </row>
    <row r="199" spans="3:3" x14ac:dyDescent="0.3">
      <c r="C199" s="8"/>
    </row>
    <row r="200" spans="3:3" x14ac:dyDescent="0.3">
      <c r="C200" s="8"/>
    </row>
    <row r="201" spans="3:3" x14ac:dyDescent="0.3">
      <c r="C201" s="8"/>
    </row>
    <row r="202" spans="3:3" x14ac:dyDescent="0.3">
      <c r="C202" s="8"/>
    </row>
    <row r="203" spans="3:3" x14ac:dyDescent="0.3">
      <c r="C203" s="8"/>
    </row>
    <row r="204" spans="3:3" x14ac:dyDescent="0.3">
      <c r="C204" s="8"/>
    </row>
    <row r="205" spans="3:3" x14ac:dyDescent="0.3">
      <c r="C205" s="8"/>
    </row>
    <row r="206" spans="3:3" x14ac:dyDescent="0.3">
      <c r="C206" s="8"/>
    </row>
    <row r="207" spans="3:3" x14ac:dyDescent="0.3">
      <c r="C207" s="8"/>
    </row>
    <row r="208" spans="3:3" x14ac:dyDescent="0.3">
      <c r="C208" s="8"/>
    </row>
    <row r="209" spans="3:3" x14ac:dyDescent="0.3">
      <c r="C209" s="8"/>
    </row>
    <row r="210" spans="3:3" x14ac:dyDescent="0.3">
      <c r="C210" s="8"/>
    </row>
    <row r="211" spans="3:3" x14ac:dyDescent="0.3">
      <c r="C211" s="8"/>
    </row>
    <row r="212" spans="3:3" x14ac:dyDescent="0.3">
      <c r="C212" s="8"/>
    </row>
    <row r="213" spans="3:3" x14ac:dyDescent="0.3">
      <c r="C213" s="8"/>
    </row>
    <row r="214" spans="3:3" x14ac:dyDescent="0.3">
      <c r="C214" s="8"/>
    </row>
    <row r="215" spans="3:3" x14ac:dyDescent="0.3">
      <c r="C215" s="8"/>
    </row>
    <row r="216" spans="3:3" x14ac:dyDescent="0.3">
      <c r="C216" s="8"/>
    </row>
    <row r="217" spans="3:3" x14ac:dyDescent="0.3">
      <c r="C217" s="8"/>
    </row>
    <row r="218" spans="3:3" x14ac:dyDescent="0.3">
      <c r="C218" s="8"/>
    </row>
    <row r="219" spans="3:3" x14ac:dyDescent="0.3">
      <c r="C219" s="8"/>
    </row>
    <row r="220" spans="3:3" x14ac:dyDescent="0.3">
      <c r="C220" s="8"/>
    </row>
    <row r="221" spans="3:3" x14ac:dyDescent="0.3">
      <c r="C221" s="8"/>
    </row>
    <row r="222" spans="3:3" x14ac:dyDescent="0.3">
      <c r="C222" s="8"/>
    </row>
    <row r="223" spans="3:3" x14ac:dyDescent="0.3">
      <c r="C223" s="8"/>
    </row>
    <row r="224" spans="3:3" x14ac:dyDescent="0.3">
      <c r="C224" s="8"/>
    </row>
    <row r="225" spans="3:3" x14ac:dyDescent="0.3">
      <c r="C225" s="8"/>
    </row>
    <row r="226" spans="3:3" x14ac:dyDescent="0.3">
      <c r="C226" s="8"/>
    </row>
    <row r="227" spans="3:3" x14ac:dyDescent="0.3">
      <c r="C227" s="8"/>
    </row>
    <row r="228" spans="3:3" x14ac:dyDescent="0.3">
      <c r="C228" s="8"/>
    </row>
    <row r="229" spans="3:3" x14ac:dyDescent="0.3">
      <c r="C229" s="8"/>
    </row>
    <row r="230" spans="3:3" x14ac:dyDescent="0.3">
      <c r="C230" s="8"/>
    </row>
    <row r="231" spans="3:3" x14ac:dyDescent="0.3">
      <c r="C231" s="8"/>
    </row>
    <row r="232" spans="3:3" x14ac:dyDescent="0.3">
      <c r="C232" s="8"/>
    </row>
    <row r="233" spans="3:3" x14ac:dyDescent="0.3">
      <c r="C233" s="8"/>
    </row>
    <row r="234" spans="3:3" x14ac:dyDescent="0.3">
      <c r="C234" s="8"/>
    </row>
    <row r="235" spans="3:3" x14ac:dyDescent="0.3">
      <c r="C235" s="8"/>
    </row>
  </sheetData>
  <mergeCells count="13">
    <mergeCell ref="B13:D13"/>
    <mergeCell ref="B36:D36"/>
    <mergeCell ref="B150:C150"/>
    <mergeCell ref="C2:J2"/>
    <mergeCell ref="B3:K3"/>
    <mergeCell ref="B4:K4"/>
    <mergeCell ref="E10:F10"/>
    <mergeCell ref="G10:H10"/>
    <mergeCell ref="I10:J10"/>
    <mergeCell ref="B5:K5"/>
    <mergeCell ref="B10:B11"/>
    <mergeCell ref="C10:C11"/>
    <mergeCell ref="D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2018-02-27T12:50:19Z</dcterms:modified>
</cp:coreProperties>
</file>