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W37" i="1"/>
  <c r="D37" i="1" s="1"/>
  <c r="U37" i="1"/>
  <c r="D33" i="1"/>
  <c r="S37" i="1"/>
  <c r="T37" i="1"/>
  <c r="C37" i="1" s="1"/>
  <c r="V37" i="1"/>
  <c r="R37" i="1"/>
  <c r="D36" i="1"/>
  <c r="D23" i="1"/>
  <c r="D20" i="1"/>
  <c r="D12" i="1"/>
  <c r="E11" i="1"/>
  <c r="D10" i="1"/>
  <c r="D11" i="1"/>
  <c r="D13" i="1"/>
  <c r="D14" i="1"/>
  <c r="D15" i="1"/>
  <c r="D16" i="1"/>
  <c r="D17" i="1"/>
  <c r="D18" i="1"/>
  <c r="D19" i="1"/>
  <c r="D21" i="1"/>
  <c r="D22" i="1"/>
  <c r="D24" i="1"/>
  <c r="D26" i="1"/>
  <c r="D27" i="1"/>
  <c r="D28" i="1"/>
  <c r="D29" i="1"/>
  <c r="D30" i="1"/>
  <c r="D31" i="1"/>
  <c r="D32" i="1"/>
  <c r="D34" i="1"/>
  <c r="D35" i="1"/>
  <c r="D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0" i="1"/>
  <c r="C13" i="1"/>
  <c r="C14" i="1"/>
  <c r="C15" i="1"/>
  <c r="C16" i="1"/>
  <c r="C17" i="1"/>
  <c r="C18" i="1"/>
  <c r="C19" i="1"/>
  <c r="C12" i="1"/>
  <c r="C10" i="1"/>
  <c r="C11" i="1"/>
  <c r="C9" i="1"/>
  <c r="R20" i="1" l="1"/>
  <c r="R33" i="1"/>
  <c r="E36" i="1" l="1"/>
  <c r="E35" i="1"/>
  <c r="E34" i="1"/>
  <c r="Q33" i="1"/>
  <c r="Q37" i="1" s="1"/>
  <c r="P33" i="1"/>
  <c r="P37" i="1" s="1"/>
  <c r="O33" i="1"/>
  <c r="O37" i="1" s="1"/>
  <c r="N33" i="1"/>
  <c r="N37" i="1" s="1"/>
  <c r="M33" i="1"/>
  <c r="M37" i="1" s="1"/>
  <c r="L33" i="1"/>
  <c r="L37" i="1" s="1"/>
  <c r="K33" i="1"/>
  <c r="K37" i="1" s="1"/>
  <c r="J33" i="1"/>
  <c r="J37" i="1" s="1"/>
  <c r="I33" i="1"/>
  <c r="I37" i="1" s="1"/>
  <c r="H33" i="1"/>
  <c r="H37" i="1" s="1"/>
  <c r="G33" i="1"/>
  <c r="G37" i="1" s="1"/>
  <c r="F33" i="1"/>
  <c r="E32" i="1"/>
  <c r="E31" i="1"/>
  <c r="E30" i="1"/>
  <c r="E29" i="1"/>
  <c r="E28" i="1"/>
  <c r="E27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E24" i="1"/>
  <c r="E23" i="1"/>
  <c r="E22" i="1"/>
  <c r="E21" i="1"/>
  <c r="Q20" i="1"/>
  <c r="P20" i="1"/>
  <c r="O20" i="1"/>
  <c r="N20" i="1"/>
  <c r="M20" i="1"/>
  <c r="L20" i="1"/>
  <c r="K20" i="1"/>
  <c r="J20" i="1"/>
  <c r="I20" i="1"/>
  <c r="H20" i="1"/>
  <c r="G20" i="1"/>
  <c r="E20" i="1" s="1"/>
  <c r="F20" i="1"/>
  <c r="E19" i="1"/>
  <c r="E18" i="1"/>
  <c r="E17" i="1"/>
  <c r="E16" i="1"/>
  <c r="E15" i="1"/>
  <c r="E14" i="1"/>
  <c r="E13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0" i="1"/>
  <c r="E9" i="1"/>
  <c r="E33" i="1" l="1"/>
  <c r="E37" i="1"/>
  <c r="F37" i="1"/>
</calcChain>
</file>

<file path=xl/sharedStrings.xml><?xml version="1.0" encoding="utf-8"?>
<sst xmlns="http://schemas.openxmlformats.org/spreadsheetml/2006/main" count="99" uniqueCount="78">
  <si>
    <t>Додаток</t>
  </si>
  <si>
    <t>Виконавчий комітет Павлоградської міської ради</t>
  </si>
  <si>
    <t>головний розпорядник бюджетних коштів</t>
  </si>
  <si>
    <t>(загальний фонд)</t>
  </si>
  <si>
    <t>грн.</t>
  </si>
  <si>
    <t>№ з/п</t>
  </si>
  <si>
    <t>Назва видатків</t>
  </si>
  <si>
    <t>в тому числі</t>
  </si>
  <si>
    <t>січень</t>
  </si>
  <si>
    <t>лютий</t>
  </si>
  <si>
    <t>березень</t>
  </si>
  <si>
    <t>квітень</t>
  </si>
  <si>
    <t>травень</t>
  </si>
  <si>
    <t>червень</t>
  </si>
  <si>
    <t>план</t>
  </si>
  <si>
    <t>виконано</t>
  </si>
  <si>
    <t>% виконання</t>
  </si>
  <si>
    <t>Заробітна плата</t>
  </si>
  <si>
    <t>Нарахування на оплату праці</t>
  </si>
  <si>
    <r>
      <t>Предмети, матеріали-всього:</t>
    </r>
    <r>
      <rPr>
        <b/>
        <i/>
        <sz val="13"/>
        <rFont val="Times New Roman"/>
        <family val="1"/>
        <charset val="204"/>
      </rPr>
      <t xml:space="preserve"> в т.ч.</t>
    </r>
  </si>
  <si>
    <t>3.1</t>
  </si>
  <si>
    <t>паливо-мастильні матеріали</t>
  </si>
  <si>
    <t>3.2</t>
  </si>
  <si>
    <t>запчастини</t>
  </si>
  <si>
    <t>3.3</t>
  </si>
  <si>
    <t>будівельні матеріали</t>
  </si>
  <si>
    <t>3.4</t>
  </si>
  <si>
    <t xml:space="preserve">господарчі товари </t>
  </si>
  <si>
    <t>3.5</t>
  </si>
  <si>
    <t>канцелярське приладдя, папір</t>
  </si>
  <si>
    <t>3.6</t>
  </si>
  <si>
    <t>меблі</t>
  </si>
  <si>
    <t>3.7</t>
  </si>
  <si>
    <t xml:space="preserve">обладнання </t>
  </si>
  <si>
    <t>3.8</t>
  </si>
  <si>
    <t>4</t>
  </si>
  <si>
    <r>
      <t xml:space="preserve">Оплата комунальних послуг-всього: </t>
    </r>
    <r>
      <rPr>
        <b/>
        <i/>
        <sz val="13"/>
        <rFont val="Times New Roman"/>
        <family val="1"/>
        <charset val="204"/>
      </rPr>
      <t>в т.ч.</t>
    </r>
  </si>
  <si>
    <t>4.1</t>
  </si>
  <si>
    <t>теплопостачання</t>
  </si>
  <si>
    <t>4.2</t>
  </si>
  <si>
    <t>водопостачання</t>
  </si>
  <si>
    <t>4.3</t>
  </si>
  <si>
    <t>електроенергія</t>
  </si>
  <si>
    <t>4.4</t>
  </si>
  <si>
    <t>газопостачання</t>
  </si>
  <si>
    <t>5</t>
  </si>
  <si>
    <r>
      <t xml:space="preserve">Оплата послуг (крім комунальних)-всього: </t>
    </r>
    <r>
      <rPr>
        <b/>
        <i/>
        <sz val="13"/>
        <rFont val="Times New Roman"/>
        <family val="1"/>
        <charset val="204"/>
      </rPr>
      <t>в т.ч.</t>
    </r>
  </si>
  <si>
    <t>5.1</t>
  </si>
  <si>
    <t>ремонт авто</t>
  </si>
  <si>
    <t>5.2</t>
  </si>
  <si>
    <t>ремонт оргтехніки</t>
  </si>
  <si>
    <t>5.3</t>
  </si>
  <si>
    <t>послуги зв"язку</t>
  </si>
  <si>
    <t>5.4</t>
  </si>
  <si>
    <r>
      <t>інші</t>
    </r>
    <r>
      <rPr>
        <sz val="11"/>
        <rFont val="Times New Roman"/>
        <family val="1"/>
        <charset val="204"/>
      </rPr>
      <t xml:space="preserve"> (охорона, вивіз ТПВ, страховка, дератиз., повірка, МЕДок, розміщ.інформації, устан.сигналіз.)</t>
    </r>
  </si>
  <si>
    <t>5.5</t>
  </si>
  <si>
    <t>поточний ремонт</t>
  </si>
  <si>
    <t>6</t>
  </si>
  <si>
    <r>
      <t xml:space="preserve">Трансферти населенню-всього: </t>
    </r>
    <r>
      <rPr>
        <b/>
        <i/>
        <sz val="13"/>
        <rFont val="Times New Roman"/>
        <family val="1"/>
        <charset val="204"/>
      </rPr>
      <t>в т.ч.</t>
    </r>
  </si>
  <si>
    <t>6.1</t>
  </si>
  <si>
    <t>виплати населенню</t>
  </si>
  <si>
    <t>7</t>
  </si>
  <si>
    <r>
      <t xml:space="preserve">Інші видатки-всього: </t>
    </r>
    <r>
      <rPr>
        <b/>
        <i/>
        <sz val="13"/>
        <rFont val="Times New Roman"/>
        <family val="1"/>
        <charset val="204"/>
      </rPr>
      <t xml:space="preserve">в т.ч. </t>
    </r>
  </si>
  <si>
    <t>7.1</t>
  </si>
  <si>
    <t>відрядження</t>
  </si>
  <si>
    <t>7.3</t>
  </si>
  <si>
    <t>окремі заходи розвитку (2282 навчання)</t>
  </si>
  <si>
    <t>7.2</t>
  </si>
  <si>
    <t>інші поточні (2800 судові витрати)</t>
  </si>
  <si>
    <t>ВСЬОГО</t>
  </si>
  <si>
    <t>Міський голова</t>
  </si>
  <si>
    <t>А.О.Вершина</t>
  </si>
  <si>
    <t>Звіт про використання бюджетних коштів за 9 місяців 2019 року</t>
  </si>
  <si>
    <t>9 місяців  2019 року</t>
  </si>
  <si>
    <t>липень</t>
  </si>
  <si>
    <t>серпень</t>
  </si>
  <si>
    <t>вересень</t>
  </si>
  <si>
    <t xml:space="preserve">інші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</si>
</sst>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\-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2" fontId="8" fillId="0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center"/>
    </xf>
    <xf numFmtId="1" fontId="10" fillId="0" borderId="3" xfId="0" applyNumberFormat="1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1" fontId="10" fillId="0" borderId="3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justify" vertical="center"/>
    </xf>
    <xf numFmtId="49" fontId="3" fillId="0" borderId="8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3" fillId="0" borderId="0" xfId="0" applyFont="1"/>
    <xf numFmtId="0" fontId="10" fillId="0" borderId="3" xfId="0" applyFont="1" applyBorder="1"/>
    <xf numFmtId="0" fontId="8" fillId="0" borderId="3" xfId="0" applyFont="1" applyBorder="1"/>
    <xf numFmtId="2" fontId="10" fillId="0" borderId="5" xfId="0" applyNumberFormat="1" applyFont="1" applyFill="1" applyBorder="1" applyAlignment="1">
      <alignment vertical="center"/>
    </xf>
    <xf numFmtId="2" fontId="10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/>
    </xf>
    <xf numFmtId="0" fontId="11" fillId="0" borderId="0" xfId="0" applyFont="1"/>
    <xf numFmtId="0" fontId="8" fillId="0" borderId="3" xfId="0" applyFont="1" applyFill="1" applyBorder="1" applyAlignment="1">
      <alignment vertical="center"/>
    </xf>
    <xf numFmtId="2" fontId="8" fillId="0" borderId="3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vertical="center"/>
    </xf>
    <xf numFmtId="0" fontId="13" fillId="0" borderId="3" xfId="0" applyFont="1" applyFill="1" applyBorder="1"/>
    <xf numFmtId="2" fontId="13" fillId="0" borderId="3" xfId="0" applyNumberFormat="1" applyFont="1" applyFill="1" applyBorder="1"/>
    <xf numFmtId="1" fontId="8" fillId="0" borderId="3" xfId="0" applyNumberFormat="1" applyFont="1" applyFill="1" applyBorder="1" applyAlignment="1">
      <alignment vertical="center"/>
    </xf>
    <xf numFmtId="0" fontId="14" fillId="0" borderId="3" xfId="0" applyFont="1" applyFill="1" applyBorder="1"/>
    <xf numFmtId="2" fontId="10" fillId="0" borderId="3" xfId="0" applyNumberFormat="1" applyFont="1" applyFill="1" applyBorder="1" applyAlignment="1">
      <alignment horizontal="right" vertical="center"/>
    </xf>
    <xf numFmtId="2" fontId="14" fillId="0" borderId="3" xfId="0" applyNumberFormat="1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2" fontId="10" fillId="0" borderId="3" xfId="0" applyNumberFormat="1" applyFont="1" applyFill="1" applyBorder="1"/>
    <xf numFmtId="166" fontId="14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zoomScale="90" zoomScaleNormal="90" workbookViewId="0">
      <selection activeCell="D38" sqref="D38"/>
    </sheetView>
  </sheetViews>
  <sheetFormatPr defaultRowHeight="15" x14ac:dyDescent="0.25"/>
  <cols>
    <col min="1" max="1" width="9.140625" style="35"/>
    <col min="2" max="2" width="53.85546875" style="35" customWidth="1"/>
    <col min="3" max="3" width="16" style="35" customWidth="1"/>
    <col min="4" max="4" width="16.28515625" style="35" customWidth="1"/>
    <col min="5" max="5" width="12.85546875" style="35" customWidth="1"/>
    <col min="6" max="7" width="13.5703125" style="35" hidden="1" customWidth="1"/>
    <col min="8" max="8" width="12.7109375" style="35" hidden="1" customWidth="1"/>
    <col min="9" max="9" width="13" style="35" hidden="1" customWidth="1"/>
    <col min="10" max="10" width="13.140625" style="35" hidden="1" customWidth="1"/>
    <col min="11" max="12" width="13.42578125" style="35" hidden="1" customWidth="1"/>
    <col min="13" max="13" width="13.85546875" style="35" hidden="1" customWidth="1"/>
    <col min="14" max="14" width="14" style="35" hidden="1" customWidth="1"/>
    <col min="15" max="15" width="13.42578125" style="35" hidden="1" customWidth="1"/>
    <col min="16" max="16" width="15.7109375" style="35" hidden="1" customWidth="1"/>
    <col min="17" max="17" width="14.140625" style="35" hidden="1" customWidth="1"/>
    <col min="18" max="18" width="11" style="35" customWidth="1"/>
    <col min="19" max="19" width="15.140625" style="35" customWidth="1"/>
    <col min="20" max="20" width="11.28515625" style="35" customWidth="1"/>
    <col min="21" max="21" width="15.28515625" style="35" customWidth="1"/>
    <col min="22" max="22" width="11.28515625" style="35" customWidth="1"/>
    <col min="23" max="23" width="15.5703125" style="35" customWidth="1"/>
    <col min="24" max="16384" width="9.140625" style="35"/>
  </cols>
  <sheetData>
    <row r="1" spans="1:23" ht="18.75" x14ac:dyDescent="0.3">
      <c r="A1" s="1"/>
      <c r="B1" s="1"/>
      <c r="C1" s="1"/>
      <c r="D1" s="1"/>
      <c r="E1" s="1"/>
      <c r="F1" s="1"/>
      <c r="G1" s="1"/>
      <c r="H1" s="1"/>
      <c r="I1" s="1"/>
      <c r="J1" s="47"/>
      <c r="K1" s="47"/>
      <c r="V1" s="47" t="s">
        <v>0</v>
      </c>
      <c r="W1" s="47"/>
    </row>
    <row r="2" spans="1:23" ht="18.75" x14ac:dyDescent="0.2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23" ht="18.75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23" ht="15.75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23" ht="18.75" x14ac:dyDescent="0.3">
      <c r="A5" s="1"/>
      <c r="B5" s="1"/>
      <c r="C5" s="1"/>
      <c r="D5" s="1"/>
      <c r="E5" s="1"/>
      <c r="F5" s="1"/>
      <c r="G5" s="1"/>
      <c r="H5" s="45"/>
      <c r="I5" s="45"/>
      <c r="J5" s="1"/>
      <c r="K5" s="2"/>
      <c r="Q5" s="2"/>
      <c r="T5" s="46" t="s">
        <v>3</v>
      </c>
      <c r="U5" s="46"/>
      <c r="W5" s="2" t="s">
        <v>4</v>
      </c>
    </row>
    <row r="6" spans="1:23" x14ac:dyDescent="0.25">
      <c r="A6" s="52" t="s">
        <v>5</v>
      </c>
      <c r="B6" s="52" t="s">
        <v>6</v>
      </c>
      <c r="C6" s="51" t="s">
        <v>73</v>
      </c>
      <c r="D6" s="51"/>
      <c r="E6" s="51"/>
      <c r="F6" s="51" t="s">
        <v>7</v>
      </c>
      <c r="G6" s="51"/>
      <c r="H6" s="51"/>
      <c r="I6" s="51"/>
      <c r="J6" s="51"/>
      <c r="K6" s="51"/>
      <c r="L6" s="51" t="s">
        <v>7</v>
      </c>
      <c r="M6" s="51"/>
      <c r="N6" s="51"/>
      <c r="O6" s="51"/>
      <c r="P6" s="51"/>
      <c r="Q6" s="51"/>
      <c r="R6" s="51" t="s">
        <v>7</v>
      </c>
      <c r="S6" s="51"/>
      <c r="T6" s="51"/>
      <c r="U6" s="51"/>
      <c r="V6" s="51"/>
      <c r="W6" s="51"/>
    </row>
    <row r="7" spans="1:23" x14ac:dyDescent="0.25">
      <c r="A7" s="52"/>
      <c r="B7" s="52"/>
      <c r="C7" s="51"/>
      <c r="D7" s="51"/>
      <c r="E7" s="51"/>
      <c r="F7" s="51" t="s">
        <v>8</v>
      </c>
      <c r="G7" s="51"/>
      <c r="H7" s="51" t="s">
        <v>9</v>
      </c>
      <c r="I7" s="51"/>
      <c r="J7" s="51" t="s">
        <v>10</v>
      </c>
      <c r="K7" s="51"/>
      <c r="L7" s="51" t="s">
        <v>11</v>
      </c>
      <c r="M7" s="51"/>
      <c r="N7" s="51" t="s">
        <v>12</v>
      </c>
      <c r="O7" s="51"/>
      <c r="P7" s="51" t="s">
        <v>13</v>
      </c>
      <c r="Q7" s="51"/>
      <c r="R7" s="51" t="s">
        <v>74</v>
      </c>
      <c r="S7" s="51"/>
      <c r="T7" s="51" t="s">
        <v>75</v>
      </c>
      <c r="U7" s="51"/>
      <c r="V7" s="51" t="s">
        <v>76</v>
      </c>
      <c r="W7" s="51"/>
    </row>
    <row r="8" spans="1:23" ht="30" customHeight="1" x14ac:dyDescent="0.25">
      <c r="A8" s="52"/>
      <c r="B8" s="52"/>
      <c r="C8" s="3" t="s">
        <v>14</v>
      </c>
      <c r="D8" s="3" t="s">
        <v>15</v>
      </c>
      <c r="E8" s="4" t="s">
        <v>16</v>
      </c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3" t="s">
        <v>14</v>
      </c>
      <c r="M8" s="3" t="s">
        <v>15</v>
      </c>
      <c r="N8" s="3" t="s">
        <v>14</v>
      </c>
      <c r="O8" s="3" t="s">
        <v>15</v>
      </c>
      <c r="P8" s="3" t="s">
        <v>14</v>
      </c>
      <c r="Q8" s="3" t="s">
        <v>15</v>
      </c>
      <c r="R8" s="3" t="s">
        <v>14</v>
      </c>
      <c r="S8" s="3" t="s">
        <v>15</v>
      </c>
      <c r="T8" s="3" t="s">
        <v>14</v>
      </c>
      <c r="U8" s="3" t="s">
        <v>15</v>
      </c>
      <c r="V8" s="3" t="s">
        <v>14</v>
      </c>
      <c r="W8" s="3" t="s">
        <v>15</v>
      </c>
    </row>
    <row r="9" spans="1:23" ht="16.5" customHeight="1" x14ac:dyDescent="0.25">
      <c r="A9" s="5">
        <v>1</v>
      </c>
      <c r="B9" s="6" t="s">
        <v>17</v>
      </c>
      <c r="C9" s="7">
        <f>SUM(F9+H9+J9+L9+N9+P9+R9+T9+V9)</f>
        <v>14512829.93</v>
      </c>
      <c r="D9" s="8">
        <f>SUM(G9+I9+K9+M9+O9+Q9+S9+U9+W9)</f>
        <v>14345678.939999999</v>
      </c>
      <c r="E9" s="7">
        <f>SUM(D9*100/C9)</f>
        <v>98.848253643112869</v>
      </c>
      <c r="F9" s="8">
        <v>1369472.93</v>
      </c>
      <c r="G9" s="8">
        <v>1366364.87</v>
      </c>
      <c r="H9" s="53">
        <v>1397453</v>
      </c>
      <c r="I9" s="8">
        <v>1398047.95</v>
      </c>
      <c r="J9" s="53">
        <v>1607565</v>
      </c>
      <c r="K9" s="8">
        <v>1609461.38</v>
      </c>
      <c r="L9" s="9">
        <v>1607564</v>
      </c>
      <c r="M9" s="8">
        <v>1608088</v>
      </c>
      <c r="N9" s="53">
        <v>1607564</v>
      </c>
      <c r="O9" s="8">
        <v>1607056.4</v>
      </c>
      <c r="P9" s="53">
        <v>1607564</v>
      </c>
      <c r="Q9" s="8">
        <v>1608140.6</v>
      </c>
      <c r="R9" s="54">
        <v>2027564</v>
      </c>
      <c r="S9" s="55">
        <v>1945067.09</v>
      </c>
      <c r="T9" s="54">
        <v>1607564</v>
      </c>
      <c r="U9" s="55">
        <v>1598732.81</v>
      </c>
      <c r="V9" s="54">
        <v>1680519</v>
      </c>
      <c r="W9" s="54">
        <v>1604719.84</v>
      </c>
    </row>
    <row r="10" spans="1:23" ht="16.5" customHeight="1" x14ac:dyDescent="0.25">
      <c r="A10" s="10">
        <v>2</v>
      </c>
      <c r="B10" s="11" t="s">
        <v>18</v>
      </c>
      <c r="C10" s="8">
        <f t="shared" ref="C10:C11" si="0">SUM(F10+H10+J10+L10+N10+P10+R10+T10+V10)</f>
        <v>3137407.59</v>
      </c>
      <c r="D10" s="8">
        <f t="shared" ref="D10:D35" si="1">SUM(G10+I10+K10+M10+O10+Q10+S10+U10+W10)</f>
        <v>3074880.27</v>
      </c>
      <c r="E10" s="12">
        <f t="shared" ref="E10:E37" si="2">SUM(D10*100/C10)</f>
        <v>98.007038671057728</v>
      </c>
      <c r="F10" s="12">
        <v>301682.59000000003</v>
      </c>
      <c r="G10" s="12">
        <v>292927.03000000003</v>
      </c>
      <c r="H10" s="56">
        <v>306840</v>
      </c>
      <c r="I10" s="12">
        <v>305200.96000000002</v>
      </c>
      <c r="J10" s="56">
        <v>352995</v>
      </c>
      <c r="K10" s="12">
        <v>343104.42</v>
      </c>
      <c r="L10" s="56">
        <v>352990</v>
      </c>
      <c r="M10" s="12">
        <v>353902.7</v>
      </c>
      <c r="N10" s="56">
        <v>352990</v>
      </c>
      <c r="O10" s="12">
        <v>318692.40999999997</v>
      </c>
      <c r="P10" s="56">
        <v>352990</v>
      </c>
      <c r="Q10" s="12">
        <v>353790.93</v>
      </c>
      <c r="R10" s="54">
        <v>393190</v>
      </c>
      <c r="S10" s="54">
        <v>422573.72</v>
      </c>
      <c r="T10" s="54">
        <v>352990</v>
      </c>
      <c r="U10" s="54">
        <v>335461.81</v>
      </c>
      <c r="V10" s="54">
        <v>370740</v>
      </c>
      <c r="W10" s="54">
        <v>349226.29</v>
      </c>
    </row>
    <row r="11" spans="1:23" ht="16.5" customHeight="1" x14ac:dyDescent="0.25">
      <c r="A11" s="10">
        <v>3</v>
      </c>
      <c r="B11" s="11" t="s">
        <v>19</v>
      </c>
      <c r="C11" s="7">
        <f t="shared" si="0"/>
        <v>1134676</v>
      </c>
      <c r="D11" s="8">
        <f t="shared" si="1"/>
        <v>962618.34</v>
      </c>
      <c r="E11" s="12">
        <f>SUM(D11*100/C11)</f>
        <v>84.836406163521573</v>
      </c>
      <c r="F11" s="12">
        <f t="shared" ref="F11:K11" si="3">SUM(F12:F19)</f>
        <v>92695</v>
      </c>
      <c r="G11" s="12">
        <f t="shared" si="3"/>
        <v>68423.600000000006</v>
      </c>
      <c r="H11" s="56">
        <f t="shared" si="3"/>
        <v>12976</v>
      </c>
      <c r="I11" s="12">
        <f t="shared" si="3"/>
        <v>37180.53</v>
      </c>
      <c r="J11" s="56">
        <f t="shared" si="3"/>
        <v>276500</v>
      </c>
      <c r="K11" s="12">
        <f t="shared" si="3"/>
        <v>249231</v>
      </c>
      <c r="L11" s="12">
        <f t="shared" ref="L11:Q11" si="4">SUM(L12:L19)</f>
        <v>78615</v>
      </c>
      <c r="M11" s="12">
        <f t="shared" si="4"/>
        <v>89089.44</v>
      </c>
      <c r="N11" s="56">
        <f t="shared" si="4"/>
        <v>182000</v>
      </c>
      <c r="O11" s="12">
        <f t="shared" si="4"/>
        <v>187930.1</v>
      </c>
      <c r="P11" s="56">
        <f t="shared" si="4"/>
        <v>196890</v>
      </c>
      <c r="Q11" s="12">
        <f t="shared" si="4"/>
        <v>196888.26</v>
      </c>
      <c r="R11" s="54">
        <v>178886</v>
      </c>
      <c r="S11" s="54">
        <v>18844</v>
      </c>
      <c r="T11" s="54">
        <v>80548</v>
      </c>
      <c r="U11" s="54">
        <v>98184.45</v>
      </c>
      <c r="V11" s="54">
        <v>35566</v>
      </c>
      <c r="W11" s="54">
        <v>16846.96</v>
      </c>
    </row>
    <row r="12" spans="1:23" ht="18" customHeight="1" x14ac:dyDescent="0.25">
      <c r="A12" s="15" t="s">
        <v>20</v>
      </c>
      <c r="B12" s="16" t="s">
        <v>21</v>
      </c>
      <c r="C12" s="17">
        <f>SUM(F12+H12+J12+L12+N12+P12+R12+T12+V12)</f>
        <v>404926</v>
      </c>
      <c r="D12" s="39">
        <f>SUM(G12+I12+K12+M12+O12+Q12+S12+U12+W12)</f>
        <v>404824.8</v>
      </c>
      <c r="E12" s="18">
        <f t="shared" si="2"/>
        <v>99.97500777919916</v>
      </c>
      <c r="F12" s="17">
        <v>65000</v>
      </c>
      <c r="G12" s="18">
        <v>64713.599999999999</v>
      </c>
      <c r="H12" s="17">
        <v>8956</v>
      </c>
      <c r="I12" s="18">
        <v>9223.2000000000007</v>
      </c>
      <c r="J12" s="17">
        <v>179400</v>
      </c>
      <c r="K12" s="18">
        <v>179340</v>
      </c>
      <c r="L12" s="17">
        <v>25620</v>
      </c>
      <c r="M12" s="18">
        <v>25620</v>
      </c>
      <c r="N12" s="17">
        <v>65100</v>
      </c>
      <c r="O12" s="18">
        <v>65070</v>
      </c>
      <c r="P12" s="17">
        <v>60850</v>
      </c>
      <c r="Q12" s="18">
        <v>60858</v>
      </c>
      <c r="R12" s="57"/>
      <c r="S12" s="57"/>
      <c r="T12" s="57"/>
      <c r="U12" s="57"/>
      <c r="V12" s="57"/>
      <c r="W12" s="57"/>
    </row>
    <row r="13" spans="1:23" ht="18" customHeight="1" x14ac:dyDescent="0.25">
      <c r="A13" s="15" t="s">
        <v>22</v>
      </c>
      <c r="B13" s="16" t="s">
        <v>23</v>
      </c>
      <c r="C13" s="17">
        <f t="shared" ref="C13:C19" si="5">SUM(F13+H13+J13+L13+N13+P13+R13+T13+V13)</f>
        <v>21075</v>
      </c>
      <c r="D13" s="39">
        <f t="shared" si="1"/>
        <v>14917.16</v>
      </c>
      <c r="E13" s="18">
        <f t="shared" si="2"/>
        <v>70.781304863582449</v>
      </c>
      <c r="F13" s="17"/>
      <c r="G13" s="17"/>
      <c r="H13" s="17"/>
      <c r="I13" s="18"/>
      <c r="J13" s="17">
        <v>17455</v>
      </c>
      <c r="K13" s="18">
        <v>14400</v>
      </c>
      <c r="L13" s="17"/>
      <c r="M13" s="17"/>
      <c r="N13" s="17"/>
      <c r="O13" s="18"/>
      <c r="P13" s="17"/>
      <c r="Q13" s="18"/>
      <c r="R13" s="57"/>
      <c r="S13" s="57"/>
      <c r="T13" s="57"/>
      <c r="U13" s="57"/>
      <c r="V13" s="57">
        <v>3620</v>
      </c>
      <c r="W13" s="57">
        <v>517.16</v>
      </c>
    </row>
    <row r="14" spans="1:23" ht="18" customHeight="1" x14ac:dyDescent="0.25">
      <c r="A14" s="15" t="s">
        <v>24</v>
      </c>
      <c r="B14" s="16" t="s">
        <v>25</v>
      </c>
      <c r="C14" s="17">
        <f t="shared" si="5"/>
        <v>9000</v>
      </c>
      <c r="D14" s="39">
        <f t="shared" si="1"/>
        <v>9000</v>
      </c>
      <c r="E14" s="58">
        <f t="shared" si="2"/>
        <v>100</v>
      </c>
      <c r="F14" s="17"/>
      <c r="G14" s="17"/>
      <c r="H14" s="17"/>
      <c r="I14" s="18"/>
      <c r="J14" s="17"/>
      <c r="K14" s="18"/>
      <c r="L14" s="17"/>
      <c r="M14" s="17"/>
      <c r="N14" s="17"/>
      <c r="O14" s="18"/>
      <c r="P14" s="17"/>
      <c r="Q14" s="18"/>
      <c r="R14" s="57"/>
      <c r="S14" s="57"/>
      <c r="T14" s="57">
        <v>9000</v>
      </c>
      <c r="U14" s="59">
        <v>9000</v>
      </c>
      <c r="V14" s="57"/>
      <c r="W14" s="57"/>
    </row>
    <row r="15" spans="1:23" ht="18" customHeight="1" x14ac:dyDescent="0.25">
      <c r="A15" s="15" t="s">
        <v>26</v>
      </c>
      <c r="B15" s="16" t="s">
        <v>27</v>
      </c>
      <c r="C15" s="17">
        <f t="shared" si="5"/>
        <v>127955</v>
      </c>
      <c r="D15" s="39">
        <f t="shared" si="1"/>
        <v>115316.78</v>
      </c>
      <c r="E15" s="18">
        <f t="shared" si="2"/>
        <v>90.122918213434417</v>
      </c>
      <c r="F15" s="17">
        <v>12035</v>
      </c>
      <c r="G15" s="18"/>
      <c r="H15" s="17">
        <v>4020</v>
      </c>
      <c r="I15" s="18">
        <v>16047.33</v>
      </c>
      <c r="J15" s="17">
        <v>10645</v>
      </c>
      <c r="K15" s="18">
        <v>6786</v>
      </c>
      <c r="L15" s="17">
        <v>1735</v>
      </c>
      <c r="M15" s="18">
        <v>1734</v>
      </c>
      <c r="N15" s="17">
        <v>62500</v>
      </c>
      <c r="O15" s="18">
        <v>62455</v>
      </c>
      <c r="P15" s="17"/>
      <c r="Q15" s="18"/>
      <c r="R15" s="57">
        <v>5700</v>
      </c>
      <c r="S15" s="63">
        <v>634</v>
      </c>
      <c r="T15" s="57">
        <v>24000</v>
      </c>
      <c r="U15" s="59">
        <v>23440.45</v>
      </c>
      <c r="V15" s="57">
        <v>7320</v>
      </c>
      <c r="W15" s="57">
        <v>4220</v>
      </c>
    </row>
    <row r="16" spans="1:23" ht="18" customHeight="1" x14ac:dyDescent="0.25">
      <c r="A16" s="15" t="s">
        <v>28</v>
      </c>
      <c r="B16" s="16" t="s">
        <v>29</v>
      </c>
      <c r="C16" s="17">
        <f t="shared" si="5"/>
        <v>134530</v>
      </c>
      <c r="D16" s="39">
        <f t="shared" si="1"/>
        <v>131266.94</v>
      </c>
      <c r="E16" s="18">
        <f t="shared" si="2"/>
        <v>97.574474094997399</v>
      </c>
      <c r="F16" s="17">
        <v>13000</v>
      </c>
      <c r="G16" s="18">
        <v>3710</v>
      </c>
      <c r="H16" s="17"/>
      <c r="I16" s="18">
        <v>9252</v>
      </c>
      <c r="J16" s="17">
        <v>55000</v>
      </c>
      <c r="K16" s="18">
        <v>44567</v>
      </c>
      <c r="L16" s="17">
        <v>51260</v>
      </c>
      <c r="M16" s="18">
        <v>61735.44</v>
      </c>
      <c r="N16" s="17">
        <v>1520</v>
      </c>
      <c r="O16" s="18">
        <v>1517.5</v>
      </c>
      <c r="P16" s="17">
        <v>2140</v>
      </c>
      <c r="Q16" s="18">
        <v>2138</v>
      </c>
      <c r="R16" s="57">
        <v>1200</v>
      </c>
      <c r="S16" s="63">
        <v>1140</v>
      </c>
      <c r="T16" s="57">
        <v>4100</v>
      </c>
      <c r="U16" s="59">
        <v>4002</v>
      </c>
      <c r="V16" s="57">
        <v>6310</v>
      </c>
      <c r="W16" s="57">
        <v>3205</v>
      </c>
    </row>
    <row r="17" spans="1:23" ht="18" customHeight="1" x14ac:dyDescent="0.25">
      <c r="A17" s="15" t="s">
        <v>30</v>
      </c>
      <c r="B17" s="21" t="s">
        <v>31</v>
      </c>
      <c r="C17" s="17">
        <f t="shared" si="5"/>
        <v>61480</v>
      </c>
      <c r="D17" s="39">
        <f t="shared" si="1"/>
        <v>48290</v>
      </c>
      <c r="E17" s="18">
        <f t="shared" si="2"/>
        <v>78.545868575146386</v>
      </c>
      <c r="F17" s="17"/>
      <c r="G17" s="17"/>
      <c r="H17" s="17"/>
      <c r="I17" s="18"/>
      <c r="J17" s="17"/>
      <c r="K17" s="18"/>
      <c r="L17" s="17"/>
      <c r="M17" s="17"/>
      <c r="N17" s="17">
        <v>30580</v>
      </c>
      <c r="O17" s="18">
        <v>30580</v>
      </c>
      <c r="P17" s="17"/>
      <c r="Q17" s="18"/>
      <c r="R17" s="57">
        <v>10000</v>
      </c>
      <c r="S17" s="63"/>
      <c r="T17" s="57">
        <v>14800</v>
      </c>
      <c r="U17" s="59">
        <v>14750</v>
      </c>
      <c r="V17" s="57">
        <v>6100</v>
      </c>
      <c r="W17" s="57">
        <v>2960</v>
      </c>
    </row>
    <row r="18" spans="1:23" ht="18" customHeight="1" x14ac:dyDescent="0.25">
      <c r="A18" s="15" t="s">
        <v>32</v>
      </c>
      <c r="B18" s="21" t="s">
        <v>33</v>
      </c>
      <c r="C18" s="17">
        <f t="shared" si="5"/>
        <v>89684</v>
      </c>
      <c r="D18" s="39">
        <f t="shared" si="1"/>
        <v>51668.6</v>
      </c>
      <c r="E18" s="18">
        <f t="shared" si="2"/>
        <v>57.611837116988539</v>
      </c>
      <c r="F18" s="17">
        <v>2660</v>
      </c>
      <c r="G18" s="18"/>
      <c r="H18" s="17"/>
      <c r="I18" s="18">
        <v>2658</v>
      </c>
      <c r="J18" s="17">
        <v>8000</v>
      </c>
      <c r="K18" s="18"/>
      <c r="L18" s="17"/>
      <c r="M18" s="18"/>
      <c r="N18" s="17">
        <v>3050</v>
      </c>
      <c r="O18" s="18">
        <v>11036.6</v>
      </c>
      <c r="P18" s="17"/>
      <c r="Q18" s="18"/>
      <c r="R18" s="57">
        <v>57500</v>
      </c>
      <c r="S18" s="63">
        <v>13500</v>
      </c>
      <c r="T18" s="57">
        <v>11674</v>
      </c>
      <c r="U18" s="59">
        <v>20805</v>
      </c>
      <c r="V18" s="57">
        <v>6800</v>
      </c>
      <c r="W18" s="57">
        <v>3669</v>
      </c>
    </row>
    <row r="19" spans="1:23" ht="18" customHeight="1" x14ac:dyDescent="0.25">
      <c r="A19" s="15" t="s">
        <v>34</v>
      </c>
      <c r="B19" s="21" t="s">
        <v>77</v>
      </c>
      <c r="C19" s="17">
        <f t="shared" si="5"/>
        <v>286026</v>
      </c>
      <c r="D19" s="39">
        <f t="shared" si="1"/>
        <v>187334.06</v>
      </c>
      <c r="E19" s="18">
        <f t="shared" si="2"/>
        <v>65.495465447197105</v>
      </c>
      <c r="F19" s="17"/>
      <c r="G19" s="18"/>
      <c r="H19" s="17"/>
      <c r="I19" s="18"/>
      <c r="J19" s="17">
        <v>6000</v>
      </c>
      <c r="K19" s="18">
        <v>4138</v>
      </c>
      <c r="L19" s="17"/>
      <c r="M19" s="18"/>
      <c r="N19" s="17">
        <v>19250</v>
      </c>
      <c r="O19" s="18">
        <v>17271</v>
      </c>
      <c r="P19" s="17">
        <v>133900</v>
      </c>
      <c r="Q19" s="18">
        <v>133892.26</v>
      </c>
      <c r="R19" s="57">
        <v>104486</v>
      </c>
      <c r="S19" s="63">
        <v>3570</v>
      </c>
      <c r="T19" s="57">
        <v>16974</v>
      </c>
      <c r="U19" s="59">
        <v>26187</v>
      </c>
      <c r="V19" s="57">
        <v>5416</v>
      </c>
      <c r="W19" s="59">
        <v>2275.8000000000002</v>
      </c>
    </row>
    <row r="20" spans="1:23" ht="18.75" customHeight="1" x14ac:dyDescent="0.25">
      <c r="A20" s="22" t="s">
        <v>35</v>
      </c>
      <c r="B20" s="11" t="s">
        <v>36</v>
      </c>
      <c r="C20" s="12">
        <f>SUM(F20+H20+J20+L20+N20+P20+R20+T20+V20)</f>
        <v>401696.04</v>
      </c>
      <c r="D20" s="8">
        <f>SUM(G20+I20+K20+M20+O20+Q20+S20+U20+W20)</f>
        <v>364901.01</v>
      </c>
      <c r="E20" s="12">
        <f t="shared" si="2"/>
        <v>90.840081470556697</v>
      </c>
      <c r="F20" s="12">
        <f t="shared" ref="F20:K20" si="6">SUM(F21:F24)</f>
        <v>122297.04</v>
      </c>
      <c r="G20" s="12">
        <f t="shared" si="6"/>
        <v>95131.62</v>
      </c>
      <c r="H20" s="56">
        <f t="shared" si="6"/>
        <v>85008</v>
      </c>
      <c r="I20" s="12">
        <f t="shared" si="6"/>
        <v>73058.03</v>
      </c>
      <c r="J20" s="56">
        <f t="shared" si="6"/>
        <v>73203</v>
      </c>
      <c r="K20" s="12">
        <f t="shared" si="6"/>
        <v>66395.069999999992</v>
      </c>
      <c r="L20" s="56">
        <f t="shared" ref="L20:Q20" si="7">SUM(L21:L24)</f>
        <v>20743</v>
      </c>
      <c r="M20" s="12">
        <f t="shared" si="7"/>
        <v>30489.4</v>
      </c>
      <c r="N20" s="56">
        <f t="shared" si="7"/>
        <v>21233</v>
      </c>
      <c r="O20" s="12">
        <f t="shared" si="7"/>
        <v>39613.009999999995</v>
      </c>
      <c r="P20" s="56">
        <f t="shared" si="7"/>
        <v>19803</v>
      </c>
      <c r="Q20" s="12">
        <f t="shared" si="7"/>
        <v>16486.79</v>
      </c>
      <c r="R20" s="54">
        <f>SUM(R21:R24)</f>
        <v>19803</v>
      </c>
      <c r="S20" s="54">
        <v>1239.27</v>
      </c>
      <c r="T20" s="54">
        <v>19803</v>
      </c>
      <c r="U20" s="54">
        <v>25383.43</v>
      </c>
      <c r="V20" s="54">
        <v>19803</v>
      </c>
      <c r="W20" s="54">
        <v>17104.39</v>
      </c>
    </row>
    <row r="21" spans="1:23" ht="18.75" customHeight="1" x14ac:dyDescent="0.25">
      <c r="A21" s="15" t="s">
        <v>37</v>
      </c>
      <c r="B21" s="23" t="s">
        <v>38</v>
      </c>
      <c r="C21" s="18">
        <f t="shared" ref="C21:C37" si="8">SUM(F21+H21+J21+L21+N21+P21+R21+T21+V21)</f>
        <v>176001.12</v>
      </c>
      <c r="D21" s="39">
        <f t="shared" si="1"/>
        <v>175198.15</v>
      </c>
      <c r="E21" s="18">
        <f t="shared" si="2"/>
        <v>99.543769948736696</v>
      </c>
      <c r="F21" s="18">
        <v>70001.119999999995</v>
      </c>
      <c r="G21" s="18">
        <v>70000</v>
      </c>
      <c r="H21" s="17">
        <v>60000</v>
      </c>
      <c r="I21" s="18">
        <v>55070.9</v>
      </c>
      <c r="J21" s="17">
        <v>46000</v>
      </c>
      <c r="K21" s="18">
        <v>45574</v>
      </c>
      <c r="L21" s="17"/>
      <c r="M21" s="18">
        <v>4553.25</v>
      </c>
      <c r="N21" s="17"/>
      <c r="O21" s="18"/>
      <c r="P21" s="17"/>
      <c r="Q21" s="18"/>
      <c r="R21" s="57"/>
      <c r="S21" s="57"/>
      <c r="T21" s="57"/>
      <c r="U21" s="57"/>
      <c r="V21" s="57"/>
      <c r="W21" s="57"/>
    </row>
    <row r="22" spans="1:23" s="31" customFormat="1" ht="18.75" customHeight="1" x14ac:dyDescent="0.3">
      <c r="A22" s="15" t="s">
        <v>39</v>
      </c>
      <c r="B22" s="23" t="s">
        <v>40</v>
      </c>
      <c r="C22" s="18">
        <f t="shared" si="8"/>
        <v>12031.17</v>
      </c>
      <c r="D22" s="39">
        <f t="shared" si="1"/>
        <v>8740.26</v>
      </c>
      <c r="E22" s="18">
        <f t="shared" si="2"/>
        <v>72.646799937163223</v>
      </c>
      <c r="F22" s="18">
        <v>1607.17</v>
      </c>
      <c r="G22" s="18">
        <v>346.76</v>
      </c>
      <c r="H22" s="17">
        <v>1603</v>
      </c>
      <c r="I22" s="18">
        <v>736.69</v>
      </c>
      <c r="J22" s="17">
        <v>1603</v>
      </c>
      <c r="K22" s="18">
        <v>1320.67</v>
      </c>
      <c r="L22" s="17">
        <v>3</v>
      </c>
      <c r="M22" s="18">
        <v>1072.45</v>
      </c>
      <c r="N22" s="17">
        <v>803</v>
      </c>
      <c r="O22" s="18">
        <v>279.06</v>
      </c>
      <c r="P22" s="17">
        <v>1603</v>
      </c>
      <c r="Q22" s="18">
        <v>1241.68</v>
      </c>
      <c r="R22" s="60">
        <v>1603</v>
      </c>
      <c r="S22" s="60">
        <v>1206.92</v>
      </c>
      <c r="T22" s="60">
        <v>1603</v>
      </c>
      <c r="U22" s="60">
        <v>1335.71</v>
      </c>
      <c r="V22" s="60">
        <v>1603</v>
      </c>
      <c r="W22" s="60">
        <v>1200.32</v>
      </c>
    </row>
    <row r="23" spans="1:23" s="31" customFormat="1" ht="18.75" customHeight="1" x14ac:dyDescent="0.3">
      <c r="A23" s="15" t="s">
        <v>41</v>
      </c>
      <c r="B23" s="23" t="s">
        <v>42</v>
      </c>
      <c r="C23" s="18">
        <f t="shared" si="8"/>
        <v>197305.5</v>
      </c>
      <c r="D23" s="39">
        <f>SUM(G23+I23+K23+M23+O23+Q23+S23+U23+W23)</f>
        <v>164679.16000000003</v>
      </c>
      <c r="E23" s="18">
        <f t="shared" si="2"/>
        <v>83.464049405617203</v>
      </c>
      <c r="F23" s="18">
        <v>45700.5</v>
      </c>
      <c r="G23" s="18">
        <v>24784.86</v>
      </c>
      <c r="H23" s="17">
        <v>23405</v>
      </c>
      <c r="I23" s="18">
        <v>17250.439999999999</v>
      </c>
      <c r="J23" s="17">
        <v>22100</v>
      </c>
      <c r="K23" s="18">
        <v>14180.49</v>
      </c>
      <c r="L23" s="17">
        <v>14370</v>
      </c>
      <c r="M23" s="18">
        <v>18329.09</v>
      </c>
      <c r="N23" s="17">
        <v>18930</v>
      </c>
      <c r="O23" s="18">
        <v>34905.03</v>
      </c>
      <c r="P23" s="17">
        <v>18200</v>
      </c>
      <c r="Q23" s="18">
        <v>15245.11</v>
      </c>
      <c r="R23" s="60">
        <v>18200</v>
      </c>
      <c r="S23" s="60">
        <v>32.35</v>
      </c>
      <c r="T23" s="60">
        <v>18200</v>
      </c>
      <c r="U23" s="60">
        <v>24047.72</v>
      </c>
      <c r="V23" s="60">
        <v>18200</v>
      </c>
      <c r="W23" s="60">
        <v>15904.07</v>
      </c>
    </row>
    <row r="24" spans="1:23" s="31" customFormat="1" ht="18.75" customHeight="1" x14ac:dyDescent="0.3">
      <c r="A24" s="15" t="s">
        <v>43</v>
      </c>
      <c r="B24" s="23" t="s">
        <v>44</v>
      </c>
      <c r="C24" s="18">
        <f t="shared" si="8"/>
        <v>16358.25</v>
      </c>
      <c r="D24" s="39">
        <f t="shared" si="1"/>
        <v>16283.44</v>
      </c>
      <c r="E24" s="18">
        <f t="shared" si="2"/>
        <v>99.542677242370061</v>
      </c>
      <c r="F24" s="18">
        <v>4988.25</v>
      </c>
      <c r="G24" s="18"/>
      <c r="H24" s="17"/>
      <c r="I24" s="18"/>
      <c r="J24" s="17">
        <v>3500</v>
      </c>
      <c r="K24" s="18">
        <v>5319.91</v>
      </c>
      <c r="L24" s="17">
        <v>6370</v>
      </c>
      <c r="M24" s="18">
        <v>6534.61</v>
      </c>
      <c r="N24" s="17">
        <v>1500</v>
      </c>
      <c r="O24" s="18">
        <v>4428.92</v>
      </c>
      <c r="P24" s="17"/>
      <c r="Q24" s="18"/>
      <c r="R24" s="60"/>
      <c r="S24" s="60"/>
      <c r="T24" s="60"/>
      <c r="U24" s="60"/>
      <c r="V24" s="60"/>
      <c r="W24" s="60"/>
    </row>
    <row r="25" spans="1:23" s="31" customFormat="1" ht="30.75" customHeight="1" x14ac:dyDescent="0.3">
      <c r="A25" s="22" t="s">
        <v>45</v>
      </c>
      <c r="B25" s="11" t="s">
        <v>46</v>
      </c>
      <c r="C25" s="12">
        <f t="shared" si="8"/>
        <v>1458147</v>
      </c>
      <c r="D25" s="8">
        <f>SUM(G25+I25+K25+M25+O25+Q25+S25+U25+W25)</f>
        <v>718148.58</v>
      </c>
      <c r="E25" s="12">
        <f t="shared" si="2"/>
        <v>49.250766897987653</v>
      </c>
      <c r="F25" s="12">
        <f t="shared" ref="F25:K25" si="9">SUM(F26:F32)</f>
        <v>45500</v>
      </c>
      <c r="G25" s="12">
        <f t="shared" si="9"/>
        <v>5599.32</v>
      </c>
      <c r="H25" s="56">
        <f t="shared" si="9"/>
        <v>68490</v>
      </c>
      <c r="I25" s="12">
        <f t="shared" si="9"/>
        <v>107606.54</v>
      </c>
      <c r="J25" s="56">
        <f t="shared" si="9"/>
        <v>65910</v>
      </c>
      <c r="K25" s="12">
        <f t="shared" si="9"/>
        <v>66545.540000000008</v>
      </c>
      <c r="L25" s="56">
        <f t="shared" ref="L25:Q25" si="10">SUM(L26:L32)</f>
        <v>241226</v>
      </c>
      <c r="M25" s="12">
        <f t="shared" si="10"/>
        <v>66156.070000000007</v>
      </c>
      <c r="N25" s="56">
        <f t="shared" si="10"/>
        <v>265176</v>
      </c>
      <c r="O25" s="12">
        <f t="shared" si="10"/>
        <v>113620.13</v>
      </c>
      <c r="P25" s="56">
        <f t="shared" si="10"/>
        <v>102778</v>
      </c>
      <c r="Q25" s="12">
        <f t="shared" si="10"/>
        <v>76521.84</v>
      </c>
      <c r="R25" s="43">
        <v>555788</v>
      </c>
      <c r="S25" s="43">
        <v>115289.97</v>
      </c>
      <c r="T25" s="43">
        <v>53079</v>
      </c>
      <c r="U25" s="43">
        <v>94111.81</v>
      </c>
      <c r="V25" s="43">
        <v>60200</v>
      </c>
      <c r="W25" s="43">
        <v>72697.36</v>
      </c>
    </row>
    <row r="26" spans="1:23" s="31" customFormat="1" ht="17.25" customHeight="1" x14ac:dyDescent="0.3">
      <c r="A26" s="15" t="s">
        <v>47</v>
      </c>
      <c r="B26" s="23" t="s">
        <v>48</v>
      </c>
      <c r="C26" s="18">
        <f t="shared" si="8"/>
        <v>94490</v>
      </c>
      <c r="D26" s="39">
        <f t="shared" si="1"/>
        <v>91274.48</v>
      </c>
      <c r="E26" s="18">
        <f t="shared" si="2"/>
        <v>96.596973224679857</v>
      </c>
      <c r="F26" s="18">
        <v>10000</v>
      </c>
      <c r="G26" s="18"/>
      <c r="H26" s="18"/>
      <c r="I26" s="18">
        <v>7853</v>
      </c>
      <c r="J26" s="18">
        <v>10240</v>
      </c>
      <c r="K26" s="18">
        <v>10987.07</v>
      </c>
      <c r="L26" s="17">
        <v>2750</v>
      </c>
      <c r="M26" s="18">
        <v>2738</v>
      </c>
      <c r="N26" s="17">
        <v>30000</v>
      </c>
      <c r="O26" s="18">
        <v>29954.43</v>
      </c>
      <c r="P26" s="17">
        <v>7300</v>
      </c>
      <c r="Q26" s="18">
        <v>7288.6</v>
      </c>
      <c r="R26" s="60">
        <v>12000</v>
      </c>
      <c r="S26" s="60">
        <v>10280.86</v>
      </c>
      <c r="T26" s="60">
        <v>22200</v>
      </c>
      <c r="U26" s="60">
        <v>22172.52</v>
      </c>
      <c r="V26" s="60"/>
      <c r="W26" s="60"/>
    </row>
    <row r="27" spans="1:23" s="31" customFormat="1" ht="17.25" customHeight="1" x14ac:dyDescent="0.3">
      <c r="A27" s="15" t="s">
        <v>49</v>
      </c>
      <c r="B27" s="23" t="s">
        <v>50</v>
      </c>
      <c r="C27" s="18">
        <f t="shared" si="8"/>
        <v>25400</v>
      </c>
      <c r="D27" s="39">
        <f t="shared" si="1"/>
        <v>21822</v>
      </c>
      <c r="E27" s="18">
        <f t="shared" si="2"/>
        <v>85.913385826771659</v>
      </c>
      <c r="F27" s="18">
        <v>1500</v>
      </c>
      <c r="G27" s="18"/>
      <c r="H27" s="18"/>
      <c r="I27" s="18"/>
      <c r="J27" s="18">
        <v>4900</v>
      </c>
      <c r="K27" s="18">
        <v>4869</v>
      </c>
      <c r="L27" s="17"/>
      <c r="M27" s="18"/>
      <c r="N27" s="17">
        <v>7000</v>
      </c>
      <c r="O27" s="18">
        <v>6290</v>
      </c>
      <c r="P27" s="17"/>
      <c r="Q27" s="18"/>
      <c r="R27" s="60">
        <v>12000</v>
      </c>
      <c r="S27" s="62">
        <v>10663</v>
      </c>
      <c r="T27" s="60"/>
      <c r="U27" s="60"/>
      <c r="V27" s="60"/>
      <c r="W27" s="60"/>
    </row>
    <row r="28" spans="1:23" s="31" customFormat="1" ht="17.25" customHeight="1" x14ac:dyDescent="0.3">
      <c r="A28" s="15" t="s">
        <v>51</v>
      </c>
      <c r="B28" s="23" t="s">
        <v>52</v>
      </c>
      <c r="C28" s="18">
        <f t="shared" si="8"/>
        <v>54900</v>
      </c>
      <c r="D28" s="39">
        <f t="shared" si="1"/>
        <v>51481.630000000005</v>
      </c>
      <c r="E28" s="18">
        <f t="shared" si="2"/>
        <v>93.773460837887072</v>
      </c>
      <c r="F28" s="18">
        <v>6000</v>
      </c>
      <c r="G28" s="18">
        <v>4488.32</v>
      </c>
      <c r="H28" s="18"/>
      <c r="I28" s="18">
        <v>4471.4799999999996</v>
      </c>
      <c r="J28" s="18">
        <v>6100</v>
      </c>
      <c r="K28" s="18">
        <v>6026.81</v>
      </c>
      <c r="L28" s="17">
        <v>10000</v>
      </c>
      <c r="M28" s="18">
        <v>4099.91</v>
      </c>
      <c r="N28" s="17">
        <v>10500</v>
      </c>
      <c r="O28" s="18">
        <v>10461.290000000001</v>
      </c>
      <c r="P28" s="17">
        <v>6000</v>
      </c>
      <c r="Q28" s="18">
        <v>5945.85</v>
      </c>
      <c r="R28" s="60">
        <v>5600</v>
      </c>
      <c r="S28" s="60">
        <v>5424.76</v>
      </c>
      <c r="T28" s="60">
        <v>5300</v>
      </c>
      <c r="U28" s="60">
        <v>5248.43</v>
      </c>
      <c r="V28" s="60">
        <v>5400</v>
      </c>
      <c r="W28" s="60">
        <v>5314.78</v>
      </c>
    </row>
    <row r="29" spans="1:23" s="31" customFormat="1" ht="33.75" customHeight="1" x14ac:dyDescent="0.3">
      <c r="A29" s="15" t="s">
        <v>53</v>
      </c>
      <c r="B29" s="23" t="s">
        <v>54</v>
      </c>
      <c r="C29" s="18">
        <f t="shared" si="8"/>
        <v>754169</v>
      </c>
      <c r="D29" s="39">
        <f t="shared" si="1"/>
        <v>444656.02999999997</v>
      </c>
      <c r="E29" s="18">
        <f t="shared" si="2"/>
        <v>58.959733163256509</v>
      </c>
      <c r="F29" s="18">
        <v>28000</v>
      </c>
      <c r="G29" s="18">
        <v>1111</v>
      </c>
      <c r="H29" s="18">
        <v>31290</v>
      </c>
      <c r="I29" s="18">
        <v>58127.64</v>
      </c>
      <c r="J29" s="18">
        <v>44670</v>
      </c>
      <c r="K29" s="18">
        <v>44662.66</v>
      </c>
      <c r="L29" s="17">
        <v>217676</v>
      </c>
      <c r="M29" s="18">
        <v>48608.14</v>
      </c>
      <c r="N29" s="17">
        <v>217676</v>
      </c>
      <c r="O29" s="18">
        <v>66914.41</v>
      </c>
      <c r="P29" s="17">
        <v>89478</v>
      </c>
      <c r="Q29" s="18">
        <v>63287.39</v>
      </c>
      <c r="R29" s="61">
        <v>45000</v>
      </c>
      <c r="S29" s="61">
        <v>27871.35</v>
      </c>
      <c r="T29" s="61">
        <v>25579</v>
      </c>
      <c r="U29" s="61">
        <v>66690.86</v>
      </c>
      <c r="V29" s="61">
        <v>54800</v>
      </c>
      <c r="W29" s="18">
        <v>67382.58</v>
      </c>
    </row>
    <row r="30" spans="1:23" s="31" customFormat="1" ht="18" customHeight="1" x14ac:dyDescent="0.3">
      <c r="A30" s="15" t="s">
        <v>55</v>
      </c>
      <c r="B30" s="23" t="s">
        <v>56</v>
      </c>
      <c r="C30" s="18">
        <f t="shared" si="8"/>
        <v>529188</v>
      </c>
      <c r="D30" s="39">
        <f t="shared" si="1"/>
        <v>108914.44</v>
      </c>
      <c r="E30" s="18">
        <f t="shared" si="2"/>
        <v>20.581426638548116</v>
      </c>
      <c r="F30" s="18"/>
      <c r="G30" s="18"/>
      <c r="H30" s="18">
        <v>37200</v>
      </c>
      <c r="I30" s="18">
        <v>37154.42</v>
      </c>
      <c r="J30" s="18"/>
      <c r="K30" s="18"/>
      <c r="L30" s="17">
        <v>10800</v>
      </c>
      <c r="M30" s="18">
        <v>10710.02</v>
      </c>
      <c r="N30" s="18"/>
      <c r="O30" s="18"/>
      <c r="P30" s="18"/>
      <c r="Q30" s="18"/>
      <c r="R30" s="60">
        <v>481188</v>
      </c>
      <c r="S30" s="62">
        <v>61050</v>
      </c>
      <c r="T30" s="60"/>
      <c r="U30" s="60"/>
      <c r="V30" s="60"/>
      <c r="W30" s="60"/>
    </row>
    <row r="31" spans="1:23" s="31" customFormat="1" ht="17.25" customHeight="1" x14ac:dyDescent="0.3">
      <c r="A31" s="22" t="s">
        <v>57</v>
      </c>
      <c r="B31" s="24" t="s">
        <v>58</v>
      </c>
      <c r="C31" s="12">
        <f t="shared" si="8"/>
        <v>0</v>
      </c>
      <c r="D31" s="8">
        <f t="shared" si="1"/>
        <v>0</v>
      </c>
      <c r="E31" s="40" t="e">
        <f t="shared" si="2"/>
        <v>#DIV/0!</v>
      </c>
      <c r="F31" s="14"/>
      <c r="G31" s="14"/>
      <c r="H31" s="14"/>
      <c r="I31" s="13"/>
      <c r="J31" s="14"/>
      <c r="K31" s="13"/>
      <c r="L31" s="14"/>
      <c r="M31" s="14"/>
      <c r="N31" s="14"/>
      <c r="O31" s="13"/>
      <c r="P31" s="14"/>
      <c r="Q31" s="13"/>
      <c r="R31" s="37"/>
      <c r="S31" s="37"/>
      <c r="T31" s="37"/>
      <c r="U31" s="37"/>
      <c r="V31" s="37"/>
      <c r="W31" s="37"/>
    </row>
    <row r="32" spans="1:23" s="31" customFormat="1" ht="18.75" customHeight="1" x14ac:dyDescent="0.3">
      <c r="A32" s="15" t="s">
        <v>59</v>
      </c>
      <c r="B32" s="23" t="s">
        <v>60</v>
      </c>
      <c r="C32" s="18">
        <f t="shared" si="8"/>
        <v>0</v>
      </c>
      <c r="D32" s="39">
        <f t="shared" si="1"/>
        <v>0</v>
      </c>
      <c r="E32" s="40" t="e">
        <f t="shared" si="2"/>
        <v>#DIV/0!</v>
      </c>
      <c r="F32" s="20"/>
      <c r="G32" s="20"/>
      <c r="H32" s="20"/>
      <c r="I32" s="19"/>
      <c r="J32" s="20"/>
      <c r="K32" s="19"/>
      <c r="L32" s="20"/>
      <c r="M32" s="20"/>
      <c r="N32" s="20"/>
      <c r="O32" s="19"/>
      <c r="P32" s="20"/>
      <c r="Q32" s="19"/>
      <c r="R32" s="37"/>
      <c r="S32" s="37"/>
      <c r="T32" s="37"/>
      <c r="U32" s="37"/>
      <c r="V32" s="37"/>
      <c r="W32" s="37"/>
    </row>
    <row r="33" spans="1:23" s="31" customFormat="1" ht="17.25" customHeight="1" x14ac:dyDescent="0.3">
      <c r="A33" s="22" t="s">
        <v>61</v>
      </c>
      <c r="B33" s="11" t="s">
        <v>62</v>
      </c>
      <c r="C33" s="12">
        <f t="shared" si="8"/>
        <v>132625</v>
      </c>
      <c r="D33" s="8">
        <f>SUM(G33+I33+K33+M33+O33+Q33+S33+U33+W33)</f>
        <v>91635.750000000015</v>
      </c>
      <c r="E33" s="13">
        <f t="shared" si="2"/>
        <v>69.093873704052797</v>
      </c>
      <c r="F33" s="14">
        <f t="shared" ref="F33:K33" si="11">SUM(F34:F36)</f>
        <v>8102</v>
      </c>
      <c r="G33" s="13">
        <f t="shared" si="11"/>
        <v>730</v>
      </c>
      <c r="H33" s="14">
        <f t="shared" si="11"/>
        <v>8000</v>
      </c>
      <c r="I33" s="13">
        <f t="shared" si="11"/>
        <v>10777.29</v>
      </c>
      <c r="J33" s="14">
        <f t="shared" si="11"/>
        <v>8000</v>
      </c>
      <c r="K33" s="13">
        <f t="shared" si="11"/>
        <v>9793.94</v>
      </c>
      <c r="L33" s="14">
        <f t="shared" ref="L33:Q33" si="12">SUM(L34:L36)</f>
        <v>40930</v>
      </c>
      <c r="M33" s="13">
        <f t="shared" si="12"/>
        <v>11904.439999999999</v>
      </c>
      <c r="N33" s="14">
        <f t="shared" si="12"/>
        <v>7270</v>
      </c>
      <c r="O33" s="13">
        <f t="shared" si="12"/>
        <v>7964.37</v>
      </c>
      <c r="P33" s="14">
        <f t="shared" si="12"/>
        <v>18100</v>
      </c>
      <c r="Q33" s="13">
        <f t="shared" si="12"/>
        <v>5940.15</v>
      </c>
      <c r="R33" s="38">
        <f>SUM(R34:R36)</f>
        <v>23723</v>
      </c>
      <c r="S33" s="38">
        <v>16444.04</v>
      </c>
      <c r="T33" s="38">
        <v>8000</v>
      </c>
      <c r="U33" s="38">
        <v>3093.28</v>
      </c>
      <c r="V33" s="38">
        <v>10500</v>
      </c>
      <c r="W33" s="38">
        <v>24988.240000000002</v>
      </c>
    </row>
    <row r="34" spans="1:23" s="31" customFormat="1" ht="18" customHeight="1" x14ac:dyDescent="0.3">
      <c r="A34" s="15" t="s">
        <v>63</v>
      </c>
      <c r="B34" s="23" t="s">
        <v>64</v>
      </c>
      <c r="C34" s="18">
        <f t="shared" si="8"/>
        <v>30602</v>
      </c>
      <c r="D34" s="39">
        <f t="shared" si="1"/>
        <v>30382.92</v>
      </c>
      <c r="E34" s="19">
        <f t="shared" si="2"/>
        <v>99.284099078491607</v>
      </c>
      <c r="F34" s="20">
        <v>3102</v>
      </c>
      <c r="G34" s="19">
        <v>730</v>
      </c>
      <c r="H34" s="20">
        <v>3000</v>
      </c>
      <c r="I34" s="19">
        <v>1859.94</v>
      </c>
      <c r="J34" s="20">
        <v>1600</v>
      </c>
      <c r="K34" s="19">
        <v>2347.94</v>
      </c>
      <c r="L34" s="20">
        <v>4000</v>
      </c>
      <c r="M34" s="19">
        <v>6085.44</v>
      </c>
      <c r="N34" s="20">
        <v>4400</v>
      </c>
      <c r="O34" s="19">
        <v>2041.99</v>
      </c>
      <c r="P34" s="20">
        <v>3000</v>
      </c>
      <c r="Q34" s="19">
        <v>3228.15</v>
      </c>
      <c r="R34" s="37">
        <v>3000</v>
      </c>
      <c r="S34" s="37">
        <v>971</v>
      </c>
      <c r="T34" s="37">
        <v>3000</v>
      </c>
      <c r="U34" s="37">
        <v>3093.22</v>
      </c>
      <c r="V34" s="37">
        <v>5500</v>
      </c>
      <c r="W34" s="37">
        <v>10025.24</v>
      </c>
    </row>
    <row r="35" spans="1:23" s="31" customFormat="1" ht="18" customHeight="1" x14ac:dyDescent="0.3">
      <c r="A35" s="15" t="s">
        <v>65</v>
      </c>
      <c r="B35" s="25" t="s">
        <v>66</v>
      </c>
      <c r="C35" s="18">
        <f t="shared" si="8"/>
        <v>11100</v>
      </c>
      <c r="D35" s="39">
        <f t="shared" si="1"/>
        <v>9590</v>
      </c>
      <c r="E35" s="19">
        <f t="shared" si="2"/>
        <v>86.396396396396398</v>
      </c>
      <c r="F35" s="26"/>
      <c r="G35" s="27"/>
      <c r="H35" s="26"/>
      <c r="I35" s="27"/>
      <c r="J35" s="26"/>
      <c r="K35" s="27"/>
      <c r="L35" s="26">
        <v>1100</v>
      </c>
      <c r="M35" s="27"/>
      <c r="N35" s="26"/>
      <c r="O35" s="27">
        <v>390</v>
      </c>
      <c r="P35" s="26">
        <v>10000</v>
      </c>
      <c r="Q35" s="27"/>
      <c r="R35" s="37"/>
      <c r="S35" s="37"/>
      <c r="T35" s="37"/>
      <c r="U35" s="37"/>
      <c r="V35" s="37"/>
      <c r="W35" s="37">
        <v>9200</v>
      </c>
    </row>
    <row r="36" spans="1:23" s="31" customFormat="1" ht="18" customHeight="1" x14ac:dyDescent="0.3">
      <c r="A36" s="28" t="s">
        <v>67</v>
      </c>
      <c r="B36" s="23" t="s">
        <v>68</v>
      </c>
      <c r="C36" s="18">
        <f t="shared" si="8"/>
        <v>90923</v>
      </c>
      <c r="D36" s="39">
        <f>SUM(G36+I36+K36+M36+O36+Q36+S36+U36+W36)</f>
        <v>51662.83</v>
      </c>
      <c r="E36" s="19">
        <f t="shared" si="2"/>
        <v>56.820419475820202</v>
      </c>
      <c r="F36" s="26">
        <v>5000</v>
      </c>
      <c r="G36" s="27"/>
      <c r="H36" s="26">
        <v>5000</v>
      </c>
      <c r="I36" s="27">
        <v>8917.35</v>
      </c>
      <c r="J36" s="26">
        <v>6400</v>
      </c>
      <c r="K36" s="27">
        <v>7446</v>
      </c>
      <c r="L36" s="26">
        <v>35830</v>
      </c>
      <c r="M36" s="27">
        <v>5819</v>
      </c>
      <c r="N36" s="26">
        <v>2870</v>
      </c>
      <c r="O36" s="27">
        <v>5532.38</v>
      </c>
      <c r="P36" s="26">
        <v>5100</v>
      </c>
      <c r="Q36" s="27">
        <v>2712</v>
      </c>
      <c r="R36" s="37">
        <v>20723</v>
      </c>
      <c r="S36" s="37">
        <v>15473.04</v>
      </c>
      <c r="T36" s="37">
        <v>5000</v>
      </c>
      <c r="U36" s="37">
        <v>0.06</v>
      </c>
      <c r="V36" s="37">
        <v>5000</v>
      </c>
      <c r="W36" s="37">
        <v>5763</v>
      </c>
    </row>
    <row r="37" spans="1:23" s="36" customFormat="1" ht="21" customHeight="1" thickBot="1" x14ac:dyDescent="0.35">
      <c r="A37" s="29"/>
      <c r="B37" s="41" t="s">
        <v>69</v>
      </c>
      <c r="C37" s="12">
        <f t="shared" si="8"/>
        <v>20777381.560000002</v>
      </c>
      <c r="D37" s="12">
        <f>SUM(G37+I37+K37+M37+O37+Q37+S37+U37+W37)</f>
        <v>19557862.890000001</v>
      </c>
      <c r="E37" s="13">
        <f t="shared" si="2"/>
        <v>94.130546881096009</v>
      </c>
      <c r="F37" s="13">
        <f t="shared" ref="F37:Q37" si="13">SUM(F33+F25+F20+F11+F10+F9)</f>
        <v>1939749.56</v>
      </c>
      <c r="G37" s="13">
        <f t="shared" si="13"/>
        <v>1829176.4400000002</v>
      </c>
      <c r="H37" s="14">
        <f t="shared" si="13"/>
        <v>1878767</v>
      </c>
      <c r="I37" s="13">
        <f t="shared" si="13"/>
        <v>1931871.2999999998</v>
      </c>
      <c r="J37" s="14">
        <f t="shared" si="13"/>
        <v>2384173</v>
      </c>
      <c r="K37" s="13">
        <f t="shared" si="13"/>
        <v>2344531.3499999996</v>
      </c>
      <c r="L37" s="14">
        <f t="shared" si="13"/>
        <v>2342068</v>
      </c>
      <c r="M37" s="13">
        <f t="shared" si="13"/>
        <v>2159630.0499999998</v>
      </c>
      <c r="N37" s="14">
        <f t="shared" si="13"/>
        <v>2436233</v>
      </c>
      <c r="O37" s="13">
        <f t="shared" si="13"/>
        <v>2274876.42</v>
      </c>
      <c r="P37" s="14">
        <f t="shared" si="13"/>
        <v>2298125</v>
      </c>
      <c r="Q37" s="13">
        <f t="shared" si="13"/>
        <v>2257768.5700000003</v>
      </c>
      <c r="R37" s="38">
        <f>SUM(R33+R25+R20+R11+R10+R9)</f>
        <v>3198954</v>
      </c>
      <c r="S37" s="38">
        <f t="shared" ref="S37:V37" si="14">SUM(S33+S25+S20+S11+S10+S9)</f>
        <v>2519458.09</v>
      </c>
      <c r="T37" s="38">
        <f t="shared" si="14"/>
        <v>2121984</v>
      </c>
      <c r="U37" s="44">
        <f>SUM(U33+U25+U20+U11+U10+U9)</f>
        <v>2154967.59</v>
      </c>
      <c r="V37" s="38">
        <f t="shared" si="14"/>
        <v>2177328</v>
      </c>
      <c r="W37" s="38">
        <f>SUM(W33+W25+W20+W11+W10+W9)</f>
        <v>2085583.08</v>
      </c>
    </row>
    <row r="38" spans="1:23" s="31" customFormat="1" ht="18.75" x14ac:dyDescent="0.3">
      <c r="A38" s="30"/>
      <c r="B38" s="1"/>
      <c r="C38" s="1"/>
      <c r="D38" s="42"/>
      <c r="E38" s="1"/>
      <c r="F38" s="1"/>
      <c r="G38" s="1"/>
      <c r="H38" s="1"/>
      <c r="I38" s="1"/>
      <c r="J38" s="1"/>
      <c r="K38" s="1"/>
    </row>
    <row r="39" spans="1:23" s="31" customFormat="1" ht="18.75" x14ac:dyDescent="0.3">
      <c r="A39" s="30"/>
      <c r="B39" s="31" t="s">
        <v>70</v>
      </c>
      <c r="C39" s="32"/>
      <c r="D39" s="1"/>
      <c r="E39" s="33" t="s">
        <v>71</v>
      </c>
      <c r="F39" s="1"/>
      <c r="G39" s="1"/>
      <c r="H39" s="31" t="s">
        <v>71</v>
      </c>
      <c r="I39" s="1"/>
      <c r="J39" s="1"/>
      <c r="K39" s="1"/>
    </row>
    <row r="40" spans="1:23" s="31" customFormat="1" ht="18.75" x14ac:dyDescent="0.3">
      <c r="A40" s="30"/>
      <c r="B40" s="1"/>
      <c r="C40" s="1"/>
      <c r="D40" s="1"/>
      <c r="E40" s="34"/>
      <c r="F40" s="1"/>
      <c r="G40" s="1"/>
      <c r="H40" s="1"/>
      <c r="I40" s="1"/>
      <c r="J40" s="1"/>
      <c r="K40" s="1"/>
    </row>
    <row r="41" spans="1:23" s="31" customFormat="1" ht="18.75" x14ac:dyDescent="0.3">
      <c r="A41" s="30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23" s="31" customFormat="1" ht="18.75" x14ac:dyDescent="0.3">
      <c r="A42" s="30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23" s="31" customFormat="1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23" s="31" customFormat="1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3" s="31" customFormat="1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3" s="31" customFormat="1" ht="18.75" x14ac:dyDescent="0.3">
      <c r="A46" s="35"/>
      <c r="B46" s="1"/>
      <c r="C46" s="1"/>
      <c r="D46" s="1"/>
      <c r="E46" s="1"/>
      <c r="F46" s="1"/>
      <c r="G46" s="1"/>
      <c r="H46" s="1"/>
      <c r="I46" s="1"/>
      <c r="J46" s="1"/>
      <c r="K46" s="35"/>
    </row>
    <row r="47" spans="1:23" s="31" customFormat="1" ht="18.75" x14ac:dyDescent="0.3">
      <c r="A47" s="35"/>
      <c r="B47" s="1"/>
      <c r="C47" s="1"/>
      <c r="D47" s="1"/>
      <c r="E47" s="1"/>
      <c r="F47" s="1"/>
      <c r="G47" s="1"/>
      <c r="H47" s="1"/>
      <c r="I47" s="1"/>
      <c r="J47" s="1"/>
      <c r="K47" s="35"/>
    </row>
    <row r="48" spans="1:23" s="31" customFormat="1" ht="18.75" x14ac:dyDescent="0.3">
      <c r="A48" s="35"/>
      <c r="B48" s="1"/>
      <c r="C48" s="1"/>
      <c r="D48" s="1"/>
      <c r="E48" s="1"/>
      <c r="F48" s="1"/>
      <c r="G48" s="1"/>
      <c r="H48" s="1"/>
      <c r="I48" s="1"/>
      <c r="J48" s="1"/>
      <c r="K48" s="35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5">
      <c r="B120" s="1"/>
      <c r="C120" s="1"/>
      <c r="D120" s="1"/>
      <c r="E120" s="1"/>
      <c r="F120" s="1"/>
      <c r="G120" s="1"/>
      <c r="H120" s="1"/>
      <c r="I120" s="1"/>
      <c r="J120" s="1"/>
    </row>
  </sheetData>
  <mergeCells count="22">
    <mergeCell ref="A6:A8"/>
    <mergeCell ref="B6:B8"/>
    <mergeCell ref="C6:E7"/>
    <mergeCell ref="F6:K6"/>
    <mergeCell ref="L6:Q6"/>
    <mergeCell ref="N7:O7"/>
    <mergeCell ref="P7:Q7"/>
    <mergeCell ref="R6:W6"/>
    <mergeCell ref="F7:G7"/>
    <mergeCell ref="H7:I7"/>
    <mergeCell ref="J7:K7"/>
    <mergeCell ref="L7:M7"/>
    <mergeCell ref="R7:S7"/>
    <mergeCell ref="T7:U7"/>
    <mergeCell ref="V7:W7"/>
    <mergeCell ref="H5:I5"/>
    <mergeCell ref="T5:U5"/>
    <mergeCell ref="J1:K1"/>
    <mergeCell ref="V1:W1"/>
    <mergeCell ref="A2:K2"/>
    <mergeCell ref="A3:K3"/>
    <mergeCell ref="A4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2020-07-14T06:16:29Z</dcterms:modified>
</cp:coreProperties>
</file>