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'звіт'!$A$1:$AD$44</definedName>
  </definedNames>
  <calcPr fullCalcOnLoad="1"/>
</workbook>
</file>

<file path=xl/sharedStrings.xml><?xml version="1.0" encoding="utf-8"?>
<sst xmlns="http://schemas.openxmlformats.org/spreadsheetml/2006/main" count="102" uniqueCount="73">
  <si>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</si>
  <si>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</si>
  <si>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</si>
  <si>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</si>
  <si>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</si>
  <si>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</si>
  <si>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</si>
  <si>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</si>
  <si>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</si>
  <si>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</si>
  <si>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</si>
  <si>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</si>
  <si>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</si>
  <si>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</si>
  <si>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будівельні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</si>
  <si>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</si>
  <si>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</si>
  <si>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</si>
  <si>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</si>
  <si>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</si>
  <si>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</si>
  <si>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</si>
  <si>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</si>
  <si>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</si>
  <si>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</si>
  <si>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</si>
  <si>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</si>
  <si>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</si>
  <si>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</si>
  <si>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</si>
  <si>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</si>
  <si>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</si>
  <si>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</si>
  <si>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</si>
  <si>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</si>
  <si>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</si>
  <si>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</si>
  <si>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</si>
  <si>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2.1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</si>
  <si>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</si>
  <si>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</si>
  <si>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</si>
  <si>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</si>
  <si>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</si>
  <si>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</si>
  <si>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</si>
  <si>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</si>
  <si>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квітень</t>
  </si>
  <si>
    <t>травень</t>
  </si>
  <si>
    <t>червень</t>
  </si>
  <si>
    <t>послуги зв'язку, інтернет</t>
  </si>
  <si>
    <t>інші (розшифрувати) : електротовари, фарба для розмітки доріг, дорожні знаки, канцтовари та інш.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</si>
  <si>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</t>
  </si>
  <si>
    <t>контролери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</si>
  <si>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</si>
  <si>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</si>
  <si>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</si>
  <si>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</si>
  <si>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</si>
  <si>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Спеціальний фонд-всього (тис.грн.):</t>
  </si>
  <si>
    <t>1.3.5</t>
  </si>
  <si>
    <t>1.4.1</t>
  </si>
  <si>
    <t>липень</t>
  </si>
  <si>
    <t>серпень</t>
  </si>
  <si>
    <t>вересень</t>
  </si>
  <si>
    <t>2.2</t>
  </si>
  <si>
    <t>технічне переоснащення (ЗТП-9; ЗТП-14)</t>
  </si>
  <si>
    <t>жовтень</t>
  </si>
  <si>
    <t>листопад</t>
  </si>
  <si>
    <t>грудень</t>
  </si>
  <si>
    <t xml:space="preserve"> 2019 рік</t>
  </si>
  <si>
    <t>Звіт про використання бюджетних коштів за  2019 рік</t>
  </si>
  <si>
    <t>Керівник                                                                                                                                                                                                                     Сінюков Б.А.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</si>
</sst>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justify" vertical="center"/>
    </xf>
    <xf numFmtId="190" fontId="46" fillId="33" borderId="17" xfId="0" applyNumberFormat="1" applyFont="1" applyFill="1" applyBorder="1" applyAlignment="1">
      <alignment horizontal="center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46" fillId="33" borderId="12" xfId="0" applyNumberFormat="1" applyFont="1" applyFill="1" applyBorder="1" applyAlignment="1">
      <alignment horizontal="center" vertical="center"/>
    </xf>
    <xf numFmtId="190" fontId="25" fillId="33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justify" vertical="center"/>
    </xf>
    <xf numFmtId="190" fontId="46" fillId="0" borderId="17" xfId="0" applyNumberFormat="1" applyFont="1" applyFill="1" applyBorder="1" applyAlignment="1">
      <alignment horizontal="center" vertical="center"/>
    </xf>
    <xf numFmtId="190" fontId="46" fillId="0" borderId="17" xfId="0" applyNumberFormat="1" applyFont="1" applyBorder="1" applyAlignment="1">
      <alignment horizontal="center" vertical="center"/>
    </xf>
    <xf numFmtId="190" fontId="46" fillId="0" borderId="18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90" fontId="46" fillId="0" borderId="0" xfId="0" applyNumberFormat="1" applyFont="1" applyFill="1" applyBorder="1" applyAlignment="1">
      <alignment horizontal="center" vertical="center"/>
    </xf>
    <xf numFmtId="190" fontId="46" fillId="0" borderId="18" xfId="0" applyNumberFormat="1" applyFont="1" applyFill="1" applyBorder="1" applyAlignment="1">
      <alignment horizontal="center" vertical="center"/>
    </xf>
    <xf numFmtId="190" fontId="25" fillId="0" borderId="21" xfId="0" applyNumberFormat="1" applyFont="1" applyFill="1" applyBorder="1" applyAlignment="1">
      <alignment horizontal="center" vertical="center"/>
    </xf>
    <xf numFmtId="190" fontId="25" fillId="0" borderId="25" xfId="0" applyNumberFormat="1" applyFont="1" applyFill="1" applyBorder="1" applyAlignment="1">
      <alignment horizontal="center" vertical="center"/>
    </xf>
    <xf numFmtId="190" fontId="25" fillId="0" borderId="17" xfId="0" applyNumberFormat="1" applyFont="1" applyFill="1" applyBorder="1" applyAlignment="1">
      <alignment horizontal="center" vertical="center"/>
    </xf>
    <xf numFmtId="190" fontId="25" fillId="0" borderId="18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justify" vertical="center"/>
    </xf>
    <xf numFmtId="49" fontId="25" fillId="33" borderId="16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justify" vertical="center"/>
    </xf>
    <xf numFmtId="190" fontId="25" fillId="33" borderId="17" xfId="0" applyNumberFormat="1" applyFont="1" applyFill="1" applyBorder="1" applyAlignment="1">
      <alignment horizontal="center" vertical="center"/>
    </xf>
    <xf numFmtId="190" fontId="25" fillId="33" borderId="18" xfId="0" applyNumberFormat="1" applyFont="1" applyFill="1" applyBorder="1" applyAlignment="1">
      <alignment horizontal="center" vertical="center"/>
    </xf>
    <xf numFmtId="190" fontId="25" fillId="33" borderId="25" xfId="0" applyNumberFormat="1" applyFont="1" applyFill="1" applyBorder="1" applyAlignment="1">
      <alignment horizontal="center" vertical="center"/>
    </xf>
    <xf numFmtId="190" fontId="25" fillId="0" borderId="17" xfId="0" applyNumberFormat="1" applyFont="1" applyBorder="1" applyAlignment="1">
      <alignment horizontal="center" vertical="center"/>
    </xf>
    <xf numFmtId="190" fontId="25" fillId="0" borderId="18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90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justify" vertical="center"/>
    </xf>
    <xf numFmtId="49" fontId="25" fillId="33" borderId="22" xfId="0" applyNumberFormat="1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justify" vertical="center"/>
    </xf>
    <xf numFmtId="180" fontId="25" fillId="33" borderId="23" xfId="0" applyNumberFormat="1" applyFont="1" applyFill="1" applyBorder="1" applyAlignment="1">
      <alignment horizontal="center" vertical="center"/>
    </xf>
    <xf numFmtId="190" fontId="46" fillId="33" borderId="23" xfId="0" applyNumberFormat="1" applyFont="1" applyFill="1" applyBorder="1" applyAlignment="1">
      <alignment horizontal="center" vertical="center"/>
    </xf>
    <xf numFmtId="180" fontId="25" fillId="33" borderId="28" xfId="0" applyNumberFormat="1" applyFont="1" applyFill="1" applyBorder="1" applyAlignment="1">
      <alignment horizontal="center" vertical="center"/>
    </xf>
    <xf numFmtId="190" fontId="25" fillId="33" borderId="29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49" fontId="24" fillId="0" borderId="23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horizontal="left" vertical="center"/>
    </xf>
    <xf numFmtId="0" fontId="25" fillId="0" borderId="3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="40" zoomScaleNormal="40" zoomScalePageLayoutView="0" workbookViewId="0" topLeftCell="E1">
      <selection activeCell="A3" sqref="A3:AD3"/>
    </sheetView>
  </sheetViews>
  <sheetFormatPr defaultColWidth="9.00390625" defaultRowHeight="12.75"/>
  <cols>
    <col min="1" max="1" width="13.37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7.875" style="0" customWidth="1"/>
    <col min="7" max="7" width="18.125" style="0" customWidth="1"/>
    <col min="8" max="8" width="18.00390625" style="0" customWidth="1"/>
    <col min="9" max="9" width="16.375" style="0" customWidth="1"/>
    <col min="10" max="10" width="18.75390625" style="0" customWidth="1"/>
    <col min="11" max="11" width="19.25390625" style="0" customWidth="1"/>
    <col min="12" max="12" width="18.375" style="0" customWidth="1"/>
    <col min="13" max="13" width="18.875" style="0" customWidth="1"/>
    <col min="14" max="14" width="17.875" style="0" customWidth="1"/>
    <col min="15" max="15" width="18.75390625" style="0" customWidth="1"/>
    <col min="16" max="16" width="17.875" style="0" customWidth="1"/>
    <col min="17" max="17" width="19.375" style="0" customWidth="1"/>
    <col min="18" max="18" width="18.25390625" style="0" customWidth="1"/>
    <col min="19" max="19" width="17.875" style="0" customWidth="1"/>
    <col min="20" max="20" width="18.25390625" style="0" customWidth="1"/>
    <col min="21" max="22" width="18.625" style="0" customWidth="1"/>
    <col min="23" max="23" width="19.75390625" style="0" customWidth="1"/>
    <col min="24" max="24" width="17.625" style="0" customWidth="1"/>
    <col min="25" max="25" width="18.00390625" style="0" customWidth="1"/>
    <col min="26" max="26" width="16.875" style="0" customWidth="1"/>
    <col min="27" max="27" width="18.625" style="0" customWidth="1"/>
    <col min="28" max="28" width="17.625" style="0" customWidth="1"/>
    <col min="29" max="29" width="18.25390625" style="0" customWidth="1"/>
    <col min="30" max="30" width="25.00390625" style="0" customWidth="1"/>
  </cols>
  <sheetData>
    <row r="1" spans="1:30" ht="64.5" customHeight="1">
      <c r="A1" s="7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70.5" customHeight="1">
      <c r="A2" s="8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39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29" ht="16.5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0" ht="48" customHeight="1">
      <c r="A5" s="9" t="s">
        <v>1</v>
      </c>
      <c r="B5" s="10" t="s">
        <v>45</v>
      </c>
      <c r="C5" s="10" t="s">
        <v>70</v>
      </c>
      <c r="D5" s="10"/>
      <c r="E5" s="10"/>
      <c r="F5" s="11" t="s">
        <v>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4" t="s">
        <v>56</v>
      </c>
    </row>
    <row r="6" spans="1:30" ht="56.25" customHeight="1">
      <c r="A6" s="15"/>
      <c r="B6" s="16"/>
      <c r="C6" s="16"/>
      <c r="D6" s="16"/>
      <c r="E6" s="16"/>
      <c r="F6" s="17" t="s">
        <v>6</v>
      </c>
      <c r="G6" s="17"/>
      <c r="H6" s="18" t="s">
        <v>7</v>
      </c>
      <c r="I6" s="19"/>
      <c r="J6" s="18" t="s">
        <v>8</v>
      </c>
      <c r="K6" s="19"/>
      <c r="L6" s="18" t="s">
        <v>47</v>
      </c>
      <c r="M6" s="19"/>
      <c r="N6" s="18" t="s">
        <v>48</v>
      </c>
      <c r="O6" s="19"/>
      <c r="P6" s="18" t="s">
        <v>49</v>
      </c>
      <c r="Q6" s="20"/>
      <c r="R6" s="18" t="s">
        <v>62</v>
      </c>
      <c r="S6" s="20"/>
      <c r="T6" s="18" t="s">
        <v>63</v>
      </c>
      <c r="U6" s="19"/>
      <c r="V6" s="18" t="s">
        <v>64</v>
      </c>
      <c r="W6" s="19"/>
      <c r="X6" s="18" t="s">
        <v>67</v>
      </c>
      <c r="Y6" s="19"/>
      <c r="Z6" s="18" t="s">
        <v>68</v>
      </c>
      <c r="AA6" s="19"/>
      <c r="AB6" s="18" t="s">
        <v>69</v>
      </c>
      <c r="AC6" s="19"/>
      <c r="AD6" s="21"/>
    </row>
    <row r="7" spans="1:30" ht="207.75" customHeight="1" thickBot="1">
      <c r="A7" s="22"/>
      <c r="B7" s="23"/>
      <c r="C7" s="64" t="s">
        <v>2</v>
      </c>
      <c r="D7" s="64" t="s">
        <v>3</v>
      </c>
      <c r="E7" s="66" t="s">
        <v>4</v>
      </c>
      <c r="F7" s="64" t="s">
        <v>2</v>
      </c>
      <c r="G7" s="64" t="s">
        <v>3</v>
      </c>
      <c r="H7" s="64" t="s">
        <v>2</v>
      </c>
      <c r="I7" s="64" t="s">
        <v>3</v>
      </c>
      <c r="J7" s="64" t="s">
        <v>2</v>
      </c>
      <c r="K7" s="65" t="s">
        <v>3</v>
      </c>
      <c r="L7" s="64" t="s">
        <v>2</v>
      </c>
      <c r="M7" s="64" t="s">
        <v>3</v>
      </c>
      <c r="N7" s="64" t="s">
        <v>2</v>
      </c>
      <c r="O7" s="64" t="s">
        <v>3</v>
      </c>
      <c r="P7" s="64" t="s">
        <v>2</v>
      </c>
      <c r="Q7" s="65" t="s">
        <v>3</v>
      </c>
      <c r="R7" s="64" t="s">
        <v>2</v>
      </c>
      <c r="S7" s="65" t="s">
        <v>3</v>
      </c>
      <c r="T7" s="64" t="s">
        <v>2</v>
      </c>
      <c r="U7" s="65" t="s">
        <v>3</v>
      </c>
      <c r="V7" s="64" t="s">
        <v>2</v>
      </c>
      <c r="W7" s="65" t="s">
        <v>3</v>
      </c>
      <c r="X7" s="64" t="s">
        <v>2</v>
      </c>
      <c r="Y7" s="65" t="s">
        <v>3</v>
      </c>
      <c r="Z7" s="64" t="s">
        <v>2</v>
      </c>
      <c r="AA7" s="65" t="s">
        <v>3</v>
      </c>
      <c r="AB7" s="64" t="s">
        <v>2</v>
      </c>
      <c r="AC7" s="65" t="s">
        <v>3</v>
      </c>
      <c r="AD7" s="24"/>
    </row>
    <row r="8" spans="1:30" ht="81.75" customHeight="1">
      <c r="A8" s="25">
        <v>1</v>
      </c>
      <c r="B8" s="26" t="s">
        <v>57</v>
      </c>
      <c r="C8" s="27">
        <f>F8+H8+J8+L8+N8+P8+R8+T8+V8+X8+Z8+AB8</f>
        <v>14820.2</v>
      </c>
      <c r="D8" s="27">
        <f>G8+I8+K8+M8+O8+Q8+S8+U8+W8+Y8+AA8+AC8</f>
        <v>14187.43</v>
      </c>
      <c r="E8" s="28">
        <f>D8/C8*100</f>
        <v>95.73035451613339</v>
      </c>
      <c r="F8" s="28">
        <f aca="true" t="shared" si="0" ref="F8:Q8">F10+F11+F12+F19+F23+F29</f>
        <v>1404.4</v>
      </c>
      <c r="G8" s="28">
        <f t="shared" si="0"/>
        <v>169.09999999999997</v>
      </c>
      <c r="H8" s="28">
        <f t="shared" si="0"/>
        <v>1278.8999999999999</v>
      </c>
      <c r="I8" s="28">
        <f t="shared" si="0"/>
        <v>987.13</v>
      </c>
      <c r="J8" s="28">
        <f t="shared" si="0"/>
        <v>1355.9</v>
      </c>
      <c r="K8" s="29">
        <f t="shared" si="0"/>
        <v>1090.5</v>
      </c>
      <c r="L8" s="28">
        <f t="shared" si="0"/>
        <v>1407.6</v>
      </c>
      <c r="M8" s="29">
        <f t="shared" si="0"/>
        <v>1702.6</v>
      </c>
      <c r="N8" s="28">
        <f t="shared" si="0"/>
        <v>1218.8000000000002</v>
      </c>
      <c r="O8" s="29">
        <f t="shared" si="0"/>
        <v>1018.0000000000001</v>
      </c>
      <c r="P8" s="28">
        <f>P10+P11+P12+P19+P23+P29</f>
        <v>1368.4</v>
      </c>
      <c r="Q8" s="29">
        <f t="shared" si="0"/>
        <v>1104.3</v>
      </c>
      <c r="R8" s="28">
        <f aca="true" t="shared" si="1" ref="R8:W8">R10+R11+R12+R19+R23+R29</f>
        <v>1360.1999999999998</v>
      </c>
      <c r="S8" s="29">
        <f t="shared" si="1"/>
        <v>996.3000000000001</v>
      </c>
      <c r="T8" s="28">
        <f t="shared" si="1"/>
        <v>1266.5</v>
      </c>
      <c r="U8" s="29">
        <f t="shared" si="1"/>
        <v>1087.5</v>
      </c>
      <c r="V8" s="28">
        <f t="shared" si="1"/>
        <v>2014.3</v>
      </c>
      <c r="W8" s="29">
        <f t="shared" si="1"/>
        <v>1084.8</v>
      </c>
      <c r="X8" s="28">
        <f aca="true" t="shared" si="2" ref="X8:AC8">X10+X11+X12+X19+X23+X29</f>
        <v>787.2</v>
      </c>
      <c r="Y8" s="29">
        <f t="shared" si="2"/>
        <v>1133.1000000000001</v>
      </c>
      <c r="Z8" s="28">
        <f t="shared" si="2"/>
        <v>761.7</v>
      </c>
      <c r="AA8" s="29">
        <f t="shared" si="2"/>
        <v>1341.7000000000003</v>
      </c>
      <c r="AB8" s="28">
        <f t="shared" si="2"/>
        <v>596.3000000000001</v>
      </c>
      <c r="AC8" s="29">
        <f t="shared" si="2"/>
        <v>2472.3999999999996</v>
      </c>
      <c r="AD8" s="30">
        <f>C8-D8</f>
        <v>632.7700000000004</v>
      </c>
    </row>
    <row r="9" spans="1:30" ht="53.25" customHeight="1">
      <c r="A9" s="31"/>
      <c r="B9" s="32" t="s">
        <v>5</v>
      </c>
      <c r="C9" s="33"/>
      <c r="D9" s="33"/>
      <c r="E9" s="34"/>
      <c r="F9" s="33"/>
      <c r="G9" s="33"/>
      <c r="H9" s="33"/>
      <c r="I9" s="33"/>
      <c r="J9" s="34"/>
      <c r="K9" s="35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</row>
    <row r="10" spans="1:31" ht="52.5" customHeight="1">
      <c r="A10" s="31" t="s">
        <v>20</v>
      </c>
      <c r="B10" s="32" t="s">
        <v>9</v>
      </c>
      <c r="C10" s="33">
        <f>F10+H10+J10+L10+N10+P10+R10+T10+V10+X10+Z10+AB10</f>
        <v>4678.900000000001</v>
      </c>
      <c r="D10" s="33">
        <f>G10+I10+Q10+K10+M10+O10+S10+U10+W10+Y10+AA10+AC10</f>
        <v>4632.900000000001</v>
      </c>
      <c r="E10" s="33">
        <f>D10/C10*100</f>
        <v>99.01686293787002</v>
      </c>
      <c r="F10" s="33">
        <v>376.5</v>
      </c>
      <c r="G10" s="37">
        <v>122.6</v>
      </c>
      <c r="H10" s="33">
        <v>381.5</v>
      </c>
      <c r="I10" s="33">
        <v>321</v>
      </c>
      <c r="J10" s="33">
        <v>399.5</v>
      </c>
      <c r="K10" s="38">
        <v>293.6</v>
      </c>
      <c r="L10" s="33">
        <v>405.7</v>
      </c>
      <c r="M10" s="38">
        <v>399.5</v>
      </c>
      <c r="N10" s="38">
        <v>387.3</v>
      </c>
      <c r="O10" s="38">
        <v>302.3</v>
      </c>
      <c r="P10" s="38">
        <v>386.3</v>
      </c>
      <c r="Q10" s="38">
        <v>382</v>
      </c>
      <c r="R10" s="38">
        <v>417</v>
      </c>
      <c r="S10" s="38">
        <v>432.3</v>
      </c>
      <c r="T10" s="38">
        <v>402</v>
      </c>
      <c r="U10" s="38">
        <v>407.4</v>
      </c>
      <c r="V10" s="38">
        <v>320</v>
      </c>
      <c r="W10" s="38">
        <v>370.8</v>
      </c>
      <c r="X10" s="38">
        <v>402</v>
      </c>
      <c r="Y10" s="38">
        <v>381.6</v>
      </c>
      <c r="Z10" s="38">
        <v>399</v>
      </c>
      <c r="AA10" s="38">
        <v>401.5</v>
      </c>
      <c r="AB10" s="38">
        <v>402.1</v>
      </c>
      <c r="AC10" s="38">
        <v>818.3</v>
      </c>
      <c r="AD10" s="39">
        <f>C10-D10</f>
        <v>46</v>
      </c>
      <c r="AE10" t="s">
        <v>46</v>
      </c>
    </row>
    <row r="11" spans="1:30" ht="56.25" customHeight="1">
      <c r="A11" s="31" t="s">
        <v>21</v>
      </c>
      <c r="B11" s="32" t="s">
        <v>10</v>
      </c>
      <c r="C11" s="33">
        <f>F11+H11+J11+L11+N11+P11+R11+T11+V11+X11+Z11+AB11</f>
        <v>1060</v>
      </c>
      <c r="D11" s="33">
        <f>G11+I11+Q11+K11+M11+O11+S11+U11+W11+Y11+AA11+AC11</f>
        <v>1027.6</v>
      </c>
      <c r="E11" s="33">
        <f>D11/C11*100</f>
        <v>96.94339622641509</v>
      </c>
      <c r="F11" s="33">
        <v>83.4</v>
      </c>
      <c r="G11" s="33">
        <v>27</v>
      </c>
      <c r="H11" s="33">
        <v>85.6</v>
      </c>
      <c r="I11" s="33">
        <v>71.5</v>
      </c>
      <c r="J11" s="33">
        <v>88.7</v>
      </c>
      <c r="K11" s="38">
        <v>65.5</v>
      </c>
      <c r="L11" s="33">
        <v>91.3</v>
      </c>
      <c r="M11" s="38">
        <v>89.1</v>
      </c>
      <c r="N11" s="38">
        <v>88.6</v>
      </c>
      <c r="O11" s="38">
        <v>63.2</v>
      </c>
      <c r="P11" s="38">
        <v>88</v>
      </c>
      <c r="Q11" s="38">
        <v>89.5</v>
      </c>
      <c r="R11" s="38">
        <v>94.8</v>
      </c>
      <c r="S11" s="38">
        <v>97.3</v>
      </c>
      <c r="T11" s="38">
        <v>92</v>
      </c>
      <c r="U11" s="38">
        <v>90.6</v>
      </c>
      <c r="V11" s="38">
        <v>74</v>
      </c>
      <c r="W11" s="38">
        <v>82.3</v>
      </c>
      <c r="X11" s="38">
        <v>90.5</v>
      </c>
      <c r="Y11" s="38">
        <v>83.9</v>
      </c>
      <c r="Z11" s="38">
        <v>91.3</v>
      </c>
      <c r="AA11" s="38">
        <v>89.5</v>
      </c>
      <c r="AB11" s="38">
        <v>91.8</v>
      </c>
      <c r="AC11" s="38">
        <v>178.2</v>
      </c>
      <c r="AD11" s="40">
        <f>C11-D11</f>
        <v>32.40000000000009</v>
      </c>
    </row>
    <row r="12" spans="1:30" ht="50.25" customHeight="1">
      <c r="A12" s="31" t="s">
        <v>22</v>
      </c>
      <c r="B12" s="32" t="s">
        <v>11</v>
      </c>
      <c r="C12" s="33">
        <f>F12+H12+J12+L12+N12+P12+R12+T12+V12+X12+Z12+AB12</f>
        <v>2323.2999999999997</v>
      </c>
      <c r="D12" s="33">
        <f>G12+I12+Q12+K12+M12+O12+S12+U12+W12+Y12+AA12+AC12</f>
        <v>2323.3</v>
      </c>
      <c r="E12" s="41">
        <f>D12/C12*100</f>
        <v>100.00000000000003</v>
      </c>
      <c r="F12" s="41">
        <f aca="true" t="shared" si="3" ref="F12:Q12">F14+F17+F18</f>
        <v>87.7</v>
      </c>
      <c r="G12" s="41">
        <f t="shared" si="3"/>
        <v>19.2</v>
      </c>
      <c r="H12" s="41">
        <f t="shared" si="3"/>
        <v>153.8</v>
      </c>
      <c r="I12" s="41">
        <f t="shared" si="3"/>
        <v>72.89999999999999</v>
      </c>
      <c r="J12" s="41">
        <f t="shared" si="3"/>
        <v>197</v>
      </c>
      <c r="K12" s="42">
        <f t="shared" si="3"/>
        <v>106.7</v>
      </c>
      <c r="L12" s="41">
        <f t="shared" si="3"/>
        <v>325.5</v>
      </c>
      <c r="M12" s="42">
        <f t="shared" si="3"/>
        <v>429.09999999999997</v>
      </c>
      <c r="N12" s="41">
        <f t="shared" si="3"/>
        <v>229</v>
      </c>
      <c r="O12" s="42">
        <f t="shared" si="3"/>
        <v>234.2</v>
      </c>
      <c r="P12" s="41">
        <f t="shared" si="3"/>
        <v>240.10000000000002</v>
      </c>
      <c r="Q12" s="42">
        <f t="shared" si="3"/>
        <v>201.60000000000002</v>
      </c>
      <c r="R12" s="41">
        <f aca="true" t="shared" si="4" ref="R12:W12">R14+R17+R18</f>
        <v>157.8</v>
      </c>
      <c r="S12" s="42">
        <f t="shared" si="4"/>
        <v>173.5</v>
      </c>
      <c r="T12" s="41">
        <f t="shared" si="4"/>
        <v>347.4</v>
      </c>
      <c r="U12" s="42">
        <f t="shared" si="4"/>
        <v>328.5</v>
      </c>
      <c r="V12" s="41">
        <f t="shared" si="4"/>
        <v>87</v>
      </c>
      <c r="W12" s="42">
        <f t="shared" si="4"/>
        <v>87.4</v>
      </c>
      <c r="X12" s="41">
        <f aca="true" t="shared" si="5" ref="X12:AC12">X14+X17+X18</f>
        <v>141.2</v>
      </c>
      <c r="Y12" s="42">
        <f t="shared" si="5"/>
        <v>226</v>
      </c>
      <c r="Z12" s="41">
        <f t="shared" si="5"/>
        <v>255.3</v>
      </c>
      <c r="AA12" s="42">
        <f t="shared" si="5"/>
        <v>158.2</v>
      </c>
      <c r="AB12" s="41">
        <f t="shared" si="5"/>
        <v>101.5</v>
      </c>
      <c r="AC12" s="42">
        <f t="shared" si="5"/>
        <v>286</v>
      </c>
      <c r="AD12" s="39">
        <f>C12-D12</f>
        <v>0</v>
      </c>
    </row>
    <row r="13" spans="1:30" ht="51.75" customHeight="1">
      <c r="A13" s="31"/>
      <c r="B13" s="32" t="s">
        <v>12</v>
      </c>
      <c r="C13" s="33"/>
      <c r="D13" s="33"/>
      <c r="E13" s="33"/>
      <c r="F13" s="33"/>
      <c r="G13" s="33"/>
      <c r="H13" s="33"/>
      <c r="I13" s="33"/>
      <c r="J13" s="33"/>
      <c r="K13" s="38"/>
      <c r="L13" s="33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3"/>
    </row>
    <row r="14" spans="1:30" ht="60.75" customHeight="1">
      <c r="A14" s="31" t="s">
        <v>23</v>
      </c>
      <c r="B14" s="32" t="s">
        <v>13</v>
      </c>
      <c r="C14" s="33">
        <f>F14+H14+J14+L14+N14+P14+R14+T14+V14+X14+Z14+AB14</f>
        <v>410</v>
      </c>
      <c r="D14" s="33">
        <f>G14+I14+Q14+K14+M14+O14+S14+U14+W14+Y14+AA14+AC14</f>
        <v>410</v>
      </c>
      <c r="E14" s="33">
        <f>D14/C14*100</f>
        <v>100</v>
      </c>
      <c r="F14" s="33">
        <v>9.1</v>
      </c>
      <c r="G14" s="33">
        <v>0</v>
      </c>
      <c r="H14" s="33">
        <v>20</v>
      </c>
      <c r="I14" s="33">
        <v>1.5</v>
      </c>
      <c r="J14" s="33">
        <v>26</v>
      </c>
      <c r="K14" s="38">
        <v>52.4</v>
      </c>
      <c r="L14" s="33">
        <v>52.3</v>
      </c>
      <c r="M14" s="38">
        <v>50.9</v>
      </c>
      <c r="N14" s="38">
        <v>43.1</v>
      </c>
      <c r="O14" s="38">
        <v>0</v>
      </c>
      <c r="P14" s="38">
        <v>32.5</v>
      </c>
      <c r="Q14" s="38">
        <v>74</v>
      </c>
      <c r="R14" s="38">
        <v>28.3</v>
      </c>
      <c r="S14" s="38">
        <v>30.2</v>
      </c>
      <c r="T14" s="38">
        <v>28.5</v>
      </c>
      <c r="U14" s="38">
        <v>28.2</v>
      </c>
      <c r="V14" s="38">
        <v>28.5</v>
      </c>
      <c r="W14" s="38">
        <v>29.7</v>
      </c>
      <c r="X14" s="38">
        <v>24.5</v>
      </c>
      <c r="Y14" s="38">
        <v>23.6</v>
      </c>
      <c r="Z14" s="38">
        <v>95.7</v>
      </c>
      <c r="AA14" s="38">
        <v>78</v>
      </c>
      <c r="AB14" s="38">
        <v>21.5</v>
      </c>
      <c r="AC14" s="38">
        <v>41.5</v>
      </c>
      <c r="AD14" s="39">
        <f>C14-D14</f>
        <v>0</v>
      </c>
    </row>
    <row r="15" spans="1:30" ht="60.75" customHeight="1">
      <c r="A15" s="31" t="s">
        <v>24</v>
      </c>
      <c r="B15" s="32" t="s">
        <v>14</v>
      </c>
      <c r="C15" s="33"/>
      <c r="D15" s="33"/>
      <c r="E15" s="33"/>
      <c r="F15" s="33"/>
      <c r="G15" s="33"/>
      <c r="H15" s="33"/>
      <c r="I15" s="33"/>
      <c r="J15" s="33"/>
      <c r="K15" s="38"/>
      <c r="L15" s="33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3"/>
    </row>
    <row r="16" spans="1:30" ht="65.25" customHeight="1">
      <c r="A16" s="31" t="s">
        <v>25</v>
      </c>
      <c r="B16" s="32" t="s">
        <v>40</v>
      </c>
      <c r="C16" s="33"/>
      <c r="D16" s="33"/>
      <c r="E16" s="33"/>
      <c r="F16" s="33"/>
      <c r="G16" s="33"/>
      <c r="H16" s="33"/>
      <c r="I16" s="33"/>
      <c r="J16" s="33"/>
      <c r="K16" s="38"/>
      <c r="L16" s="33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4"/>
    </row>
    <row r="17" spans="1:30" ht="59.25" customHeight="1">
      <c r="A17" s="31" t="s">
        <v>26</v>
      </c>
      <c r="B17" s="32" t="s">
        <v>41</v>
      </c>
      <c r="C17" s="33">
        <f>F17+H17+J17+L17+N17+P17+R17+T17+V17+X17+Z17+AB17</f>
        <v>61.99999999999999</v>
      </c>
      <c r="D17" s="33">
        <f>G17+I17+Q17+K17+M17+O17+S17+U17+W17+Y17+AA17+AC17</f>
        <v>62.00000000000001</v>
      </c>
      <c r="E17" s="33">
        <f>D17/C17*100</f>
        <v>100.00000000000003</v>
      </c>
      <c r="F17" s="33">
        <v>3.6</v>
      </c>
      <c r="G17" s="33">
        <v>0</v>
      </c>
      <c r="H17" s="33">
        <v>8.4</v>
      </c>
      <c r="I17" s="33">
        <v>1.6</v>
      </c>
      <c r="J17" s="33">
        <v>14.9</v>
      </c>
      <c r="K17" s="38">
        <v>3.1</v>
      </c>
      <c r="L17" s="33">
        <v>9.9</v>
      </c>
      <c r="M17" s="38">
        <v>12.3</v>
      </c>
      <c r="N17" s="38">
        <v>3.6</v>
      </c>
      <c r="O17" s="38">
        <v>2</v>
      </c>
      <c r="P17" s="38">
        <v>12.2</v>
      </c>
      <c r="Q17" s="38">
        <v>0.7</v>
      </c>
      <c r="R17" s="38">
        <v>6</v>
      </c>
      <c r="S17" s="38">
        <v>0.4</v>
      </c>
      <c r="T17" s="38">
        <v>3.4</v>
      </c>
      <c r="U17" s="38">
        <v>21</v>
      </c>
      <c r="V17" s="38">
        <v>0</v>
      </c>
      <c r="W17" s="38">
        <v>0.2</v>
      </c>
      <c r="X17" s="38">
        <v>0</v>
      </c>
      <c r="Y17" s="38">
        <v>5.5</v>
      </c>
      <c r="Z17" s="38">
        <v>0</v>
      </c>
      <c r="AA17" s="38">
        <v>14</v>
      </c>
      <c r="AB17" s="38">
        <v>0</v>
      </c>
      <c r="AC17" s="38">
        <v>1.2</v>
      </c>
      <c r="AD17" s="40">
        <f>C17-D17</f>
        <v>0</v>
      </c>
    </row>
    <row r="18" spans="1:30" ht="111" customHeight="1">
      <c r="A18" s="31" t="s">
        <v>60</v>
      </c>
      <c r="B18" s="32" t="s">
        <v>51</v>
      </c>
      <c r="C18" s="33">
        <f>F18+H18+J18+L18+N18+P18+R18+T18+V18+X18+Z18+AB18</f>
        <v>1851.3</v>
      </c>
      <c r="D18" s="33">
        <f>G18+I18+Q18+K18+M18+O18+S18+U18+W18+Y18+AA18+AC18</f>
        <v>1851.3000000000002</v>
      </c>
      <c r="E18" s="33">
        <f>D18/C18*100</f>
        <v>100.00000000000003</v>
      </c>
      <c r="F18" s="33">
        <v>75</v>
      </c>
      <c r="G18" s="33">
        <v>19.2</v>
      </c>
      <c r="H18" s="33">
        <v>125.4</v>
      </c>
      <c r="I18" s="33">
        <v>69.8</v>
      </c>
      <c r="J18" s="33">
        <v>156.1</v>
      </c>
      <c r="K18" s="38">
        <v>51.2</v>
      </c>
      <c r="L18" s="33">
        <v>263.3</v>
      </c>
      <c r="M18" s="38">
        <v>365.9</v>
      </c>
      <c r="N18" s="38">
        <v>182.3</v>
      </c>
      <c r="O18" s="38">
        <v>232.2</v>
      </c>
      <c r="P18" s="38">
        <v>195.4</v>
      </c>
      <c r="Q18" s="38">
        <v>126.9</v>
      </c>
      <c r="R18" s="38">
        <v>123.5</v>
      </c>
      <c r="S18" s="38">
        <v>142.9</v>
      </c>
      <c r="T18" s="38">
        <v>315.5</v>
      </c>
      <c r="U18" s="38">
        <v>279.3</v>
      </c>
      <c r="V18" s="38">
        <v>58.5</v>
      </c>
      <c r="W18" s="38">
        <v>57.5</v>
      </c>
      <c r="X18" s="38">
        <v>116.7</v>
      </c>
      <c r="Y18" s="38">
        <v>196.9</v>
      </c>
      <c r="Z18" s="38">
        <v>159.6</v>
      </c>
      <c r="AA18" s="38">
        <v>66.2</v>
      </c>
      <c r="AB18" s="38">
        <v>80</v>
      </c>
      <c r="AC18" s="38">
        <v>243.3</v>
      </c>
      <c r="AD18" s="39">
        <f>C18-D18</f>
        <v>0</v>
      </c>
    </row>
    <row r="19" spans="1:30" ht="52.5" customHeight="1">
      <c r="A19" s="31" t="s">
        <v>27</v>
      </c>
      <c r="B19" s="32" t="s">
        <v>19</v>
      </c>
      <c r="C19" s="33">
        <f>F19+H19+J19+L19+N19+P19+R19+T19+V19+X19+Z19+AB19</f>
        <v>6298.6</v>
      </c>
      <c r="D19" s="33">
        <f>G19+I19+Q19+K19+M19+O19+S19+U19+W19+Y19+AA19+AC19</f>
        <v>6028.03</v>
      </c>
      <c r="E19" s="41">
        <f>D19/C19*100</f>
        <v>95.70428349156954</v>
      </c>
      <c r="F19" s="41">
        <f aca="true" t="shared" si="6" ref="F19:P19">F21+F22</f>
        <v>850.2</v>
      </c>
      <c r="G19" s="41">
        <f t="shared" si="6"/>
        <v>0.1</v>
      </c>
      <c r="H19" s="41">
        <f t="shared" si="6"/>
        <v>650.1</v>
      </c>
      <c r="I19" s="41">
        <f t="shared" si="6"/>
        <v>521.53</v>
      </c>
      <c r="J19" s="41">
        <f t="shared" si="6"/>
        <v>665.1</v>
      </c>
      <c r="K19" s="42">
        <f>K21+K22</f>
        <v>624.5</v>
      </c>
      <c r="L19" s="41">
        <f t="shared" si="6"/>
        <v>530.1</v>
      </c>
      <c r="M19" s="42">
        <f>M21+M22</f>
        <v>774.3</v>
      </c>
      <c r="N19" s="41">
        <f t="shared" si="6"/>
        <v>470</v>
      </c>
      <c r="O19" s="42">
        <f>O21+O22</f>
        <v>415.6</v>
      </c>
      <c r="P19" s="41">
        <f t="shared" si="6"/>
        <v>370</v>
      </c>
      <c r="Q19" s="42">
        <f aca="true" t="shared" si="7" ref="Q19:W19">Q21+Q22</f>
        <v>340.6</v>
      </c>
      <c r="R19" s="41">
        <f t="shared" si="7"/>
        <v>665</v>
      </c>
      <c r="S19" s="42">
        <f t="shared" si="7"/>
        <v>289.8</v>
      </c>
      <c r="T19" s="41">
        <f t="shared" si="7"/>
        <v>420</v>
      </c>
      <c r="U19" s="42">
        <f t="shared" si="7"/>
        <v>260.8</v>
      </c>
      <c r="V19" s="41">
        <f t="shared" si="7"/>
        <v>1530</v>
      </c>
      <c r="W19" s="42">
        <f t="shared" si="7"/>
        <v>570.1</v>
      </c>
      <c r="X19" s="41">
        <f aca="true" t="shared" si="8" ref="X19:AC19">X21+X22</f>
        <v>148.1</v>
      </c>
      <c r="Y19" s="42">
        <f t="shared" si="8"/>
        <v>440.9</v>
      </c>
      <c r="Z19" s="41">
        <f t="shared" si="8"/>
        <v>0</v>
      </c>
      <c r="AA19" s="42">
        <f t="shared" si="8"/>
        <v>618.1</v>
      </c>
      <c r="AB19" s="41">
        <f t="shared" si="8"/>
        <v>0</v>
      </c>
      <c r="AC19" s="42">
        <f t="shared" si="8"/>
        <v>1171.7</v>
      </c>
      <c r="AD19" s="40">
        <f>C19-D19</f>
        <v>270.5700000000006</v>
      </c>
    </row>
    <row r="20" spans="1:30" ht="45.75" customHeight="1">
      <c r="A20" s="31"/>
      <c r="B20" s="32" t="s">
        <v>12</v>
      </c>
      <c r="C20" s="33"/>
      <c r="D20" s="33"/>
      <c r="E20" s="33"/>
      <c r="F20" s="33"/>
      <c r="G20" s="33"/>
      <c r="H20" s="33"/>
      <c r="I20" s="33"/>
      <c r="J20" s="33"/>
      <c r="K20" s="38"/>
      <c r="L20" s="3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4"/>
    </row>
    <row r="21" spans="1:30" s="2" customFormat="1" ht="60" customHeight="1">
      <c r="A21" s="31" t="s">
        <v>61</v>
      </c>
      <c r="B21" s="45" t="s">
        <v>15</v>
      </c>
      <c r="C21" s="33">
        <f>F21+H21+J21+L21+N21+P21+R21+T21+V21+X21+Z21+AB21</f>
        <v>6298.1</v>
      </c>
      <c r="D21" s="33">
        <f>G21+I21+Q21+K21+M21+O21+S21+U21+W21+Y21+AA21+AC21</f>
        <v>6027.5</v>
      </c>
      <c r="E21" s="33">
        <f>D21/C21*100</f>
        <v>95.70346612470428</v>
      </c>
      <c r="F21" s="33">
        <v>850</v>
      </c>
      <c r="G21" s="33">
        <v>0</v>
      </c>
      <c r="H21" s="33">
        <v>650</v>
      </c>
      <c r="I21" s="33">
        <v>521.5</v>
      </c>
      <c r="J21" s="33">
        <v>665</v>
      </c>
      <c r="K21" s="38">
        <v>624.5</v>
      </c>
      <c r="L21" s="33">
        <v>530</v>
      </c>
      <c r="M21" s="38">
        <v>774.3</v>
      </c>
      <c r="N21" s="38">
        <v>470</v>
      </c>
      <c r="O21" s="38">
        <v>415.5</v>
      </c>
      <c r="P21" s="38">
        <v>370</v>
      </c>
      <c r="Q21" s="38">
        <v>340.5</v>
      </c>
      <c r="R21" s="38">
        <v>665</v>
      </c>
      <c r="S21" s="38">
        <v>289.8</v>
      </c>
      <c r="T21" s="38">
        <v>420</v>
      </c>
      <c r="U21" s="38">
        <v>260.8</v>
      </c>
      <c r="V21" s="38">
        <v>1530</v>
      </c>
      <c r="W21" s="38">
        <v>570</v>
      </c>
      <c r="X21" s="38">
        <v>148.1</v>
      </c>
      <c r="Y21" s="38">
        <v>440.9</v>
      </c>
      <c r="Z21" s="38">
        <v>0</v>
      </c>
      <c r="AA21" s="38">
        <v>618</v>
      </c>
      <c r="AB21" s="38">
        <v>0</v>
      </c>
      <c r="AC21" s="38">
        <v>1171.7</v>
      </c>
      <c r="AD21" s="40">
        <f>C21-D21</f>
        <v>270.60000000000036</v>
      </c>
    </row>
    <row r="22" spans="1:30" s="2" customFormat="1" ht="62.25" customHeight="1">
      <c r="A22" s="31" t="s">
        <v>28</v>
      </c>
      <c r="B22" s="45" t="s">
        <v>43</v>
      </c>
      <c r="C22" s="33">
        <f>F22+H22+J22+L22+N22+P22+R22+T22+V22+X22+Z22+AB22</f>
        <v>0.5</v>
      </c>
      <c r="D22" s="33">
        <f>G22+I22+Q22+K22+M22+O22+S22+U22+W22+Y22+AA22+AC22</f>
        <v>0.53</v>
      </c>
      <c r="E22" s="33">
        <v>100</v>
      </c>
      <c r="F22" s="33">
        <v>0.2</v>
      </c>
      <c r="G22" s="33">
        <v>0.1</v>
      </c>
      <c r="H22" s="33">
        <v>0.1</v>
      </c>
      <c r="I22" s="33">
        <v>0.03</v>
      </c>
      <c r="J22" s="33">
        <v>0.1</v>
      </c>
      <c r="K22" s="38">
        <v>0</v>
      </c>
      <c r="L22" s="33">
        <v>0.1</v>
      </c>
      <c r="M22" s="38">
        <v>0</v>
      </c>
      <c r="N22" s="33">
        <v>0</v>
      </c>
      <c r="O22" s="38">
        <v>0.1</v>
      </c>
      <c r="P22" s="38">
        <v>0</v>
      </c>
      <c r="Q22" s="38">
        <v>0.1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0.1</v>
      </c>
      <c r="X22" s="38">
        <v>0</v>
      </c>
      <c r="Y22" s="38">
        <v>0</v>
      </c>
      <c r="Z22" s="38">
        <v>0</v>
      </c>
      <c r="AA22" s="38">
        <v>0.1</v>
      </c>
      <c r="AB22" s="38">
        <v>0</v>
      </c>
      <c r="AC22" s="38">
        <v>0</v>
      </c>
      <c r="AD22" s="39">
        <f>C22-D22</f>
        <v>-0.030000000000000027</v>
      </c>
    </row>
    <row r="23" spans="1:30" s="2" customFormat="1" ht="54" customHeight="1">
      <c r="A23" s="31" t="s">
        <v>29</v>
      </c>
      <c r="B23" s="32" t="s">
        <v>16</v>
      </c>
      <c r="C23" s="33">
        <f>F23+H23+J23+L23+N23+P23+R23+T23+V23+X23+Z23+AB23</f>
        <v>458.90000000000003</v>
      </c>
      <c r="D23" s="33">
        <f>G23+I23+Q23+K23+M23+O23+S23+U23+W23+Y23+AA23+AC23</f>
        <v>175.10000000000002</v>
      </c>
      <c r="E23" s="41">
        <f>D23/C23*100</f>
        <v>38.15646110263674</v>
      </c>
      <c r="F23" s="41">
        <f aca="true" t="shared" si="9" ref="F23:P23">F26+F28</f>
        <v>6.6</v>
      </c>
      <c r="G23" s="41">
        <f t="shared" si="9"/>
        <v>0.2</v>
      </c>
      <c r="H23" s="41">
        <f t="shared" si="9"/>
        <v>7.6000000000000005</v>
      </c>
      <c r="I23" s="41">
        <f t="shared" si="9"/>
        <v>0.2</v>
      </c>
      <c r="J23" s="41">
        <f t="shared" si="9"/>
        <v>5.5</v>
      </c>
      <c r="K23" s="42">
        <f>K26+K28</f>
        <v>0.2</v>
      </c>
      <c r="L23" s="41">
        <f t="shared" si="9"/>
        <v>54.9</v>
      </c>
      <c r="M23" s="42">
        <f>M26+M28</f>
        <v>10.6</v>
      </c>
      <c r="N23" s="41">
        <f t="shared" si="9"/>
        <v>43.9</v>
      </c>
      <c r="O23" s="42">
        <f>O26+O28</f>
        <v>2.7</v>
      </c>
      <c r="P23" s="41">
        <f t="shared" si="9"/>
        <v>284</v>
      </c>
      <c r="Q23" s="42">
        <f aca="true" t="shared" si="10" ref="Q23:W23">Q26+Q28</f>
        <v>90.1</v>
      </c>
      <c r="R23" s="41">
        <f t="shared" si="10"/>
        <v>25.6</v>
      </c>
      <c r="S23" s="42">
        <f t="shared" si="10"/>
        <v>3.4</v>
      </c>
      <c r="T23" s="41">
        <f t="shared" si="10"/>
        <v>5.1</v>
      </c>
      <c r="U23" s="42">
        <f t="shared" si="10"/>
        <v>0.2</v>
      </c>
      <c r="V23" s="41">
        <f t="shared" si="10"/>
        <v>3.3</v>
      </c>
      <c r="W23" s="42">
        <f t="shared" si="10"/>
        <v>-25.8</v>
      </c>
      <c r="X23" s="41">
        <f aca="true" t="shared" si="11" ref="X23:AC23">X26+X28</f>
        <v>5.4</v>
      </c>
      <c r="Y23" s="42">
        <f t="shared" si="11"/>
        <v>0.7</v>
      </c>
      <c r="Z23" s="41">
        <f t="shared" si="11"/>
        <v>16.1</v>
      </c>
      <c r="AA23" s="42">
        <f t="shared" si="11"/>
        <v>74.4</v>
      </c>
      <c r="AB23" s="41">
        <f t="shared" si="11"/>
        <v>0.9</v>
      </c>
      <c r="AC23" s="42">
        <f t="shared" si="11"/>
        <v>18.2</v>
      </c>
      <c r="AD23" s="40">
        <f>C23-D23</f>
        <v>283.8</v>
      </c>
    </row>
    <row r="24" spans="1:30" s="2" customFormat="1" ht="51" customHeight="1">
      <c r="A24" s="31"/>
      <c r="B24" s="32" t="s">
        <v>12</v>
      </c>
      <c r="C24" s="33"/>
      <c r="D24" s="33"/>
      <c r="E24" s="33"/>
      <c r="F24" s="33"/>
      <c r="G24" s="33"/>
      <c r="H24" s="33"/>
      <c r="I24" s="33"/>
      <c r="J24" s="33"/>
      <c r="K24" s="38"/>
      <c r="L24" s="33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4"/>
    </row>
    <row r="25" spans="1:30" s="2" customFormat="1" ht="60" customHeight="1">
      <c r="A25" s="31" t="s">
        <v>30</v>
      </c>
      <c r="B25" s="32" t="s">
        <v>17</v>
      </c>
      <c r="C25" s="33"/>
      <c r="D25" s="33"/>
      <c r="E25" s="33"/>
      <c r="F25" s="33"/>
      <c r="G25" s="33"/>
      <c r="H25" s="33"/>
      <c r="I25" s="33"/>
      <c r="J25" s="33"/>
      <c r="K25" s="38"/>
      <c r="L25" s="33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3"/>
    </row>
    <row r="26" spans="1:30" s="2" customFormat="1" ht="61.5" customHeight="1">
      <c r="A26" s="31" t="s">
        <v>31</v>
      </c>
      <c r="B26" s="32" t="s">
        <v>50</v>
      </c>
      <c r="C26" s="33">
        <f>F26+H26+J26+L26+N26+P26+R26+T26+V26+X26+Z26+AB26</f>
        <v>2.4</v>
      </c>
      <c r="D26" s="33">
        <f>G26+I26+Q26+K26+M26+O26+S26+U26+W26+Y26+AA26+AC26</f>
        <v>2.4000000000000004</v>
      </c>
      <c r="E26" s="33">
        <f>D26/C26*100</f>
        <v>100.00000000000003</v>
      </c>
      <c r="F26" s="33">
        <v>0.3</v>
      </c>
      <c r="G26" s="33">
        <v>0.2</v>
      </c>
      <c r="H26" s="33">
        <v>0.4</v>
      </c>
      <c r="I26" s="33">
        <v>0.2</v>
      </c>
      <c r="J26" s="33">
        <v>0.3</v>
      </c>
      <c r="K26" s="38">
        <v>0.2</v>
      </c>
      <c r="L26" s="33">
        <v>0.3</v>
      </c>
      <c r="M26" s="38">
        <v>0.2</v>
      </c>
      <c r="N26" s="38">
        <v>0.4</v>
      </c>
      <c r="O26" s="38">
        <v>0.2</v>
      </c>
      <c r="P26" s="38">
        <v>0.3</v>
      </c>
      <c r="Q26" s="38">
        <v>0</v>
      </c>
      <c r="R26" s="38">
        <v>0.3</v>
      </c>
      <c r="S26" s="38">
        <v>0.4</v>
      </c>
      <c r="T26" s="38">
        <v>0.1</v>
      </c>
      <c r="U26" s="38">
        <v>0.2</v>
      </c>
      <c r="V26" s="38">
        <v>0</v>
      </c>
      <c r="W26" s="38">
        <v>0</v>
      </c>
      <c r="X26" s="38">
        <v>0</v>
      </c>
      <c r="Y26" s="38">
        <v>0.4</v>
      </c>
      <c r="Z26" s="38">
        <v>0</v>
      </c>
      <c r="AA26" s="38">
        <v>0.2</v>
      </c>
      <c r="AB26" s="38">
        <v>0</v>
      </c>
      <c r="AC26" s="38">
        <v>0.2</v>
      </c>
      <c r="AD26" s="39">
        <f>C26-D26</f>
        <v>0</v>
      </c>
    </row>
    <row r="27" spans="1:30" s="2" customFormat="1" ht="51.75" customHeight="1">
      <c r="A27" s="31" t="s">
        <v>32</v>
      </c>
      <c r="B27" s="32" t="s">
        <v>18</v>
      </c>
      <c r="C27" s="33"/>
      <c r="D27" s="33"/>
      <c r="E27" s="33"/>
      <c r="F27" s="33"/>
      <c r="G27" s="33"/>
      <c r="H27" s="33"/>
      <c r="I27" s="33"/>
      <c r="J27" s="33"/>
      <c r="K27" s="38"/>
      <c r="L27" s="33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3"/>
    </row>
    <row r="28" spans="1:30" s="2" customFormat="1" ht="151.5" customHeight="1">
      <c r="A28" s="31" t="s">
        <v>33</v>
      </c>
      <c r="B28" s="32" t="s">
        <v>52</v>
      </c>
      <c r="C28" s="33">
        <f>F28+H28+J28+L28+N28+P28+R28+T28+V28+X28+Z28+AB28</f>
        <v>456.5</v>
      </c>
      <c r="D28" s="33">
        <f>G28+I28+Q28+K28+M28+O28+S28+U28+W28+Y28+AA28+AC28</f>
        <v>172.7</v>
      </c>
      <c r="E28" s="33">
        <f>D28/C28*100</f>
        <v>37.831325301204814</v>
      </c>
      <c r="F28" s="33">
        <v>6.3</v>
      </c>
      <c r="G28" s="33">
        <v>0</v>
      </c>
      <c r="H28" s="33">
        <v>7.2</v>
      </c>
      <c r="I28" s="33">
        <v>0</v>
      </c>
      <c r="J28" s="33">
        <v>5.2</v>
      </c>
      <c r="K28" s="38">
        <v>0</v>
      </c>
      <c r="L28" s="33">
        <v>54.6</v>
      </c>
      <c r="M28" s="38">
        <v>10.4</v>
      </c>
      <c r="N28" s="38">
        <v>43.5</v>
      </c>
      <c r="O28" s="38">
        <v>2.5</v>
      </c>
      <c r="P28" s="38">
        <v>283.7</v>
      </c>
      <c r="Q28" s="38">
        <v>90.1</v>
      </c>
      <c r="R28" s="38">
        <v>25.3</v>
      </c>
      <c r="S28" s="38">
        <v>3</v>
      </c>
      <c r="T28" s="38">
        <v>5</v>
      </c>
      <c r="U28" s="38">
        <v>0</v>
      </c>
      <c r="V28" s="38">
        <v>3.3</v>
      </c>
      <c r="W28" s="38">
        <v>-25.8</v>
      </c>
      <c r="X28" s="38">
        <v>5.4</v>
      </c>
      <c r="Y28" s="38">
        <v>0.3</v>
      </c>
      <c r="Z28" s="38">
        <v>16.1</v>
      </c>
      <c r="AA28" s="38">
        <v>74.2</v>
      </c>
      <c r="AB28" s="38">
        <v>0.9</v>
      </c>
      <c r="AC28" s="38">
        <v>18</v>
      </c>
      <c r="AD28" s="39">
        <f>C28-D28</f>
        <v>283.8</v>
      </c>
    </row>
    <row r="29" spans="1:30" s="2" customFormat="1" ht="61.5" customHeight="1">
      <c r="A29" s="31" t="s">
        <v>34</v>
      </c>
      <c r="B29" s="32" t="s">
        <v>39</v>
      </c>
      <c r="C29" s="33">
        <f>F29+H29+J29+L29+N29+P29+R29+T29+V29+X29+Z29+AB29</f>
        <v>0.5</v>
      </c>
      <c r="D29" s="33">
        <f>G29+I29+Q29+K29+M29+O29+S29+U29+W29+Y29+AA29+AC29</f>
        <v>0.5</v>
      </c>
      <c r="E29" s="41">
        <f>D29/C29*100</f>
        <v>100</v>
      </c>
      <c r="F29" s="41">
        <f>F31+F32</f>
        <v>0</v>
      </c>
      <c r="G29" s="41">
        <f aca="true" t="shared" si="12" ref="G29:P29">G31+G32</f>
        <v>0</v>
      </c>
      <c r="H29" s="41">
        <f t="shared" si="12"/>
        <v>0.3</v>
      </c>
      <c r="I29" s="41">
        <f t="shared" si="12"/>
        <v>0</v>
      </c>
      <c r="J29" s="41">
        <f t="shared" si="12"/>
        <v>0.1</v>
      </c>
      <c r="K29" s="42">
        <f>K31+K32</f>
        <v>0</v>
      </c>
      <c r="L29" s="41">
        <f t="shared" si="12"/>
        <v>0.1</v>
      </c>
      <c r="M29" s="42">
        <f>M31+M32</f>
        <v>0</v>
      </c>
      <c r="N29" s="41">
        <f t="shared" si="12"/>
        <v>0</v>
      </c>
      <c r="O29" s="42">
        <f>O31+O32</f>
        <v>0</v>
      </c>
      <c r="P29" s="41">
        <f t="shared" si="12"/>
        <v>0</v>
      </c>
      <c r="Q29" s="42">
        <f aca="true" t="shared" si="13" ref="Q29:W29">Q31+Q32</f>
        <v>0.5</v>
      </c>
      <c r="R29" s="41">
        <f t="shared" si="13"/>
        <v>0</v>
      </c>
      <c r="S29" s="42">
        <f t="shared" si="13"/>
        <v>0</v>
      </c>
      <c r="T29" s="41">
        <f t="shared" si="13"/>
        <v>0</v>
      </c>
      <c r="U29" s="42">
        <f t="shared" si="13"/>
        <v>0</v>
      </c>
      <c r="V29" s="41">
        <f t="shared" si="13"/>
        <v>0</v>
      </c>
      <c r="W29" s="42">
        <f t="shared" si="13"/>
        <v>0</v>
      </c>
      <c r="X29" s="41">
        <f aca="true" t="shared" si="14" ref="X29:AC29">X31+X32</f>
        <v>0</v>
      </c>
      <c r="Y29" s="42">
        <f t="shared" si="14"/>
        <v>0</v>
      </c>
      <c r="Z29" s="41">
        <f t="shared" si="14"/>
        <v>0</v>
      </c>
      <c r="AA29" s="42">
        <f t="shared" si="14"/>
        <v>0</v>
      </c>
      <c r="AB29" s="41">
        <f t="shared" si="14"/>
        <v>0</v>
      </c>
      <c r="AC29" s="42">
        <f t="shared" si="14"/>
        <v>0</v>
      </c>
      <c r="AD29" s="40">
        <f>C29-D29</f>
        <v>0</v>
      </c>
    </row>
    <row r="30" spans="1:30" s="2" customFormat="1" ht="51.75" customHeight="1">
      <c r="A30" s="31"/>
      <c r="B30" s="32" t="s">
        <v>5</v>
      </c>
      <c r="C30" s="33"/>
      <c r="D30" s="33"/>
      <c r="E30" s="33"/>
      <c r="F30" s="33"/>
      <c r="G30" s="33"/>
      <c r="H30" s="33"/>
      <c r="I30" s="33"/>
      <c r="J30" s="33"/>
      <c r="K30" s="38"/>
      <c r="L30" s="33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4"/>
    </row>
    <row r="31" spans="1:30" s="2" customFormat="1" ht="79.5" customHeight="1">
      <c r="A31" s="31" t="s">
        <v>35</v>
      </c>
      <c r="B31" s="46" t="s">
        <v>54</v>
      </c>
      <c r="C31" s="33">
        <f>F31+H31+J31+L31+N31+P31+R31+T31+V31</f>
        <v>0</v>
      </c>
      <c r="D31" s="33">
        <f>G31+I31+Q31+K31+M31+O31+S31+U31+W31+Y31+AA31+AC31</f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8">
        <v>0</v>
      </c>
      <c r="L31" s="33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40">
        <f>C31-D31</f>
        <v>0</v>
      </c>
    </row>
    <row r="32" spans="1:30" s="2" customFormat="1" ht="82.5" customHeight="1">
      <c r="A32" s="31" t="s">
        <v>36</v>
      </c>
      <c r="B32" s="32" t="s">
        <v>44</v>
      </c>
      <c r="C32" s="33">
        <f>F32+H32+J32+L32+N32+P32+R32+T32+V32+X32+Z32+AB32</f>
        <v>0.5</v>
      </c>
      <c r="D32" s="33">
        <f>G32+I32+Q32+K32+M32+O32+S32+U32+W32+Y32+AA32+AC32</f>
        <v>0.5</v>
      </c>
      <c r="E32" s="33">
        <f>D32/C32*100</f>
        <v>100</v>
      </c>
      <c r="F32" s="33">
        <v>0</v>
      </c>
      <c r="G32" s="33">
        <v>0</v>
      </c>
      <c r="H32" s="33">
        <v>0.3</v>
      </c>
      <c r="I32" s="33">
        <v>0</v>
      </c>
      <c r="J32" s="33">
        <v>0.1</v>
      </c>
      <c r="K32" s="38">
        <v>0</v>
      </c>
      <c r="L32" s="33">
        <v>0.1</v>
      </c>
      <c r="M32" s="38">
        <v>0</v>
      </c>
      <c r="N32" s="38">
        <v>0</v>
      </c>
      <c r="O32" s="38">
        <v>0</v>
      </c>
      <c r="P32" s="38">
        <v>0</v>
      </c>
      <c r="Q32" s="38">
        <v>0.5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9">
        <f>C32-D32</f>
        <v>0</v>
      </c>
    </row>
    <row r="33" spans="1:30" s="2" customFormat="1" ht="56.25" customHeight="1">
      <c r="A33" s="47" t="s">
        <v>37</v>
      </c>
      <c r="B33" s="48" t="s">
        <v>59</v>
      </c>
      <c r="C33" s="27">
        <f>F33+H33+J33+L33+N33+P33+R33+T33+V33+X33+Z33+AB33</f>
        <v>268.8</v>
      </c>
      <c r="D33" s="27">
        <f>G33+I33+K33+M33+O33+Q33+S33+U33+W33+Y33+AA33+AC33</f>
        <v>175.8</v>
      </c>
      <c r="E33" s="27">
        <f>D33/C33*100</f>
        <v>65.40178571428572</v>
      </c>
      <c r="F33" s="49">
        <f aca="true" t="shared" si="15" ref="F33:Q33">F35</f>
        <v>0</v>
      </c>
      <c r="G33" s="49">
        <f t="shared" si="15"/>
        <v>0</v>
      </c>
      <c r="H33" s="49">
        <f t="shared" si="15"/>
        <v>0</v>
      </c>
      <c r="I33" s="49">
        <f t="shared" si="15"/>
        <v>0</v>
      </c>
      <c r="J33" s="49">
        <f t="shared" si="15"/>
        <v>0</v>
      </c>
      <c r="K33" s="49">
        <f t="shared" si="15"/>
        <v>0</v>
      </c>
      <c r="L33" s="49">
        <f t="shared" si="15"/>
        <v>0</v>
      </c>
      <c r="M33" s="49">
        <f t="shared" si="15"/>
        <v>0</v>
      </c>
      <c r="N33" s="49">
        <f t="shared" si="15"/>
        <v>0</v>
      </c>
      <c r="O33" s="49">
        <f t="shared" si="15"/>
        <v>0</v>
      </c>
      <c r="P33" s="49">
        <f t="shared" si="15"/>
        <v>60</v>
      </c>
      <c r="Q33" s="50">
        <f t="shared" si="15"/>
        <v>0</v>
      </c>
      <c r="R33" s="49">
        <f aca="true" t="shared" si="16" ref="R33:W33">R35</f>
        <v>60</v>
      </c>
      <c r="S33" s="50">
        <f t="shared" si="16"/>
        <v>120</v>
      </c>
      <c r="T33" s="49">
        <f t="shared" si="16"/>
        <v>0</v>
      </c>
      <c r="U33" s="50">
        <f t="shared" si="16"/>
        <v>0</v>
      </c>
      <c r="V33" s="50">
        <f>V35+V36</f>
        <v>148.8</v>
      </c>
      <c r="W33" s="50">
        <f t="shared" si="16"/>
        <v>0</v>
      </c>
      <c r="X33" s="50">
        <f>X35+X36</f>
        <v>0</v>
      </c>
      <c r="Y33" s="50">
        <f>Y35</f>
        <v>0</v>
      </c>
      <c r="Z33" s="50">
        <f>Z35+Z36</f>
        <v>0</v>
      </c>
      <c r="AA33" s="50">
        <f>AA35+AA36</f>
        <v>11.4</v>
      </c>
      <c r="AB33" s="50">
        <f>AB35+AB36</f>
        <v>0</v>
      </c>
      <c r="AC33" s="50">
        <f>AC35+AC36</f>
        <v>44.4</v>
      </c>
      <c r="AD33" s="51">
        <f>C33-D33</f>
        <v>93</v>
      </c>
    </row>
    <row r="34" spans="1:30" s="2" customFormat="1" ht="45.75" customHeight="1">
      <c r="A34" s="31"/>
      <c r="B34" s="32" t="s">
        <v>5</v>
      </c>
      <c r="C34" s="41"/>
      <c r="D34" s="41"/>
      <c r="E34" s="52"/>
      <c r="F34" s="52"/>
      <c r="G34" s="52"/>
      <c r="H34" s="52"/>
      <c r="I34" s="52"/>
      <c r="J34" s="52"/>
      <c r="K34" s="53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</row>
    <row r="35" spans="1:30" s="2" customFormat="1" ht="51" customHeight="1">
      <c r="A35" s="31" t="s">
        <v>38</v>
      </c>
      <c r="B35" s="32" t="s">
        <v>53</v>
      </c>
      <c r="C35" s="33">
        <f>F35+H35+J35+L35+N35+P35+R35+T35+V35+X35+Z35+AB35</f>
        <v>120</v>
      </c>
      <c r="D35" s="33">
        <f>G35+I35+Q35+K35+M35+O35+S35+U35+W35+Y35+AA35+AC35</f>
        <v>120</v>
      </c>
      <c r="E35" s="33">
        <f>D35/C35*100</f>
        <v>100</v>
      </c>
      <c r="F35" s="33">
        <v>0</v>
      </c>
      <c r="G35" s="33">
        <v>0</v>
      </c>
      <c r="H35" s="33">
        <v>0</v>
      </c>
      <c r="I35" s="33">
        <v>0</v>
      </c>
      <c r="J35" s="34">
        <v>0</v>
      </c>
      <c r="K35" s="35">
        <v>0</v>
      </c>
      <c r="L35" s="34">
        <v>0</v>
      </c>
      <c r="M35" s="35">
        <v>0</v>
      </c>
      <c r="N35" s="35">
        <v>0</v>
      </c>
      <c r="O35" s="35">
        <v>0</v>
      </c>
      <c r="P35" s="35">
        <v>60</v>
      </c>
      <c r="Q35" s="35">
        <v>0</v>
      </c>
      <c r="R35" s="35">
        <v>60</v>
      </c>
      <c r="S35" s="35">
        <v>120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55">
        <f>C35-D35</f>
        <v>0</v>
      </c>
    </row>
    <row r="36" spans="1:30" s="2" customFormat="1" ht="55.5" customHeight="1">
      <c r="A36" s="56" t="s">
        <v>65</v>
      </c>
      <c r="B36" s="57" t="s">
        <v>66</v>
      </c>
      <c r="C36" s="33">
        <f>F36+H36+J36+L36+N36+P36+R36+T36+V36+X36+Z36+AB36</f>
        <v>148.8</v>
      </c>
      <c r="D36" s="33">
        <f>G36+I36+Q36+K36+M36+O36+S36+U36+W36+Y36+AA36+AC36</f>
        <v>55.8</v>
      </c>
      <c r="E36" s="33">
        <f>D36/C36*100</f>
        <v>37.49999999999999</v>
      </c>
      <c r="F36" s="33">
        <v>0</v>
      </c>
      <c r="G36" s="33">
        <v>0</v>
      </c>
      <c r="H36" s="33">
        <v>0</v>
      </c>
      <c r="I36" s="33">
        <v>0</v>
      </c>
      <c r="J36" s="34">
        <v>0</v>
      </c>
      <c r="K36" s="35">
        <v>0</v>
      </c>
      <c r="L36" s="34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148.8</v>
      </c>
      <c r="W36" s="35">
        <v>0</v>
      </c>
      <c r="X36" s="35">
        <v>0</v>
      </c>
      <c r="Y36" s="35">
        <v>0</v>
      </c>
      <c r="Z36" s="35">
        <v>0</v>
      </c>
      <c r="AA36" s="35">
        <v>11.4</v>
      </c>
      <c r="AB36" s="35">
        <v>0</v>
      </c>
      <c r="AC36" s="35">
        <v>44.4</v>
      </c>
      <c r="AD36" s="55">
        <f>C36-D36</f>
        <v>93.00000000000001</v>
      </c>
    </row>
    <row r="37" spans="1:30" s="2" customFormat="1" ht="49.5" customHeight="1" thickBot="1">
      <c r="A37" s="58"/>
      <c r="B37" s="59" t="s">
        <v>55</v>
      </c>
      <c r="C37" s="60">
        <f>C8+C33</f>
        <v>15089</v>
      </c>
      <c r="D37" s="60">
        <f>D8+D33</f>
        <v>14363.23</v>
      </c>
      <c r="E37" s="61">
        <f>D37/C37*100</f>
        <v>95.19007223805421</v>
      </c>
      <c r="F37" s="60">
        <f aca="true" t="shared" si="17" ref="F37:Q37">F8+F33</f>
        <v>1404.4</v>
      </c>
      <c r="G37" s="60">
        <f t="shared" si="17"/>
        <v>169.09999999999997</v>
      </c>
      <c r="H37" s="60">
        <f t="shared" si="17"/>
        <v>1278.8999999999999</v>
      </c>
      <c r="I37" s="60">
        <f t="shared" si="17"/>
        <v>987.13</v>
      </c>
      <c r="J37" s="60">
        <f t="shared" si="17"/>
        <v>1355.9</v>
      </c>
      <c r="K37" s="60">
        <f t="shared" si="17"/>
        <v>1090.5</v>
      </c>
      <c r="L37" s="60">
        <f t="shared" si="17"/>
        <v>1407.6</v>
      </c>
      <c r="M37" s="60">
        <f t="shared" si="17"/>
        <v>1702.6</v>
      </c>
      <c r="N37" s="60">
        <f>N8+N33</f>
        <v>1218.8000000000002</v>
      </c>
      <c r="O37" s="60">
        <f t="shared" si="17"/>
        <v>1018.0000000000001</v>
      </c>
      <c r="P37" s="60">
        <f>P8+P33</f>
        <v>1428.4</v>
      </c>
      <c r="Q37" s="62">
        <f t="shared" si="17"/>
        <v>1104.3</v>
      </c>
      <c r="R37" s="60">
        <f aca="true" t="shared" si="18" ref="R37:W37">R8+R33</f>
        <v>1420.1999999999998</v>
      </c>
      <c r="S37" s="62">
        <f t="shared" si="18"/>
        <v>1116.3000000000002</v>
      </c>
      <c r="T37" s="60">
        <f t="shared" si="18"/>
        <v>1266.5</v>
      </c>
      <c r="U37" s="62">
        <f t="shared" si="18"/>
        <v>1087.5</v>
      </c>
      <c r="V37" s="60">
        <f t="shared" si="18"/>
        <v>2163.1</v>
      </c>
      <c r="W37" s="62">
        <f t="shared" si="18"/>
        <v>1084.8</v>
      </c>
      <c r="X37" s="60">
        <f aca="true" t="shared" si="19" ref="X37:AC37">X8+X33</f>
        <v>787.2</v>
      </c>
      <c r="Y37" s="62">
        <f t="shared" si="19"/>
        <v>1133.1000000000001</v>
      </c>
      <c r="Z37" s="60">
        <f t="shared" si="19"/>
        <v>761.7</v>
      </c>
      <c r="AA37" s="62">
        <f t="shared" si="19"/>
        <v>1353.1000000000004</v>
      </c>
      <c r="AB37" s="60">
        <f t="shared" si="19"/>
        <v>596.3000000000001</v>
      </c>
      <c r="AC37" s="62">
        <f t="shared" si="19"/>
        <v>2516.7999999999997</v>
      </c>
      <c r="AD37" s="63">
        <f>C37-D37</f>
        <v>725.7700000000004</v>
      </c>
    </row>
    <row r="38" spans="1:29" ht="32.2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58.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9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30" ht="45.75">
      <c r="A41" s="3"/>
      <c r="B41" s="67" t="s">
        <v>72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29" ht="35.25">
      <c r="A42" s="3"/>
      <c r="B42" s="5"/>
      <c r="C42" s="5"/>
      <c r="D42" s="5"/>
      <c r="E42" s="68" t="s">
        <v>42</v>
      </c>
      <c r="F42" s="68"/>
      <c r="G42" s="68"/>
      <c r="H42" s="68"/>
      <c r="I42" s="68"/>
      <c r="J42" s="5"/>
      <c r="K42" s="5"/>
      <c r="L42" s="5"/>
      <c r="M42" s="5"/>
      <c r="N42" s="5"/>
      <c r="O42" s="5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</sheetData>
  <sheetProtection/>
  <mergeCells count="22">
    <mergeCell ref="C5:E6"/>
    <mergeCell ref="X6:Y6"/>
    <mergeCell ref="AB6:AC6"/>
    <mergeCell ref="V6:W6"/>
    <mergeCell ref="AD5:AD7"/>
    <mergeCell ref="L6:M6"/>
    <mergeCell ref="T6:U6"/>
    <mergeCell ref="A1:AD1"/>
    <mergeCell ref="A2:AD2"/>
    <mergeCell ref="A3:AD3"/>
    <mergeCell ref="H6:I6"/>
    <mergeCell ref="B5:B7"/>
    <mergeCell ref="A5:A7"/>
    <mergeCell ref="P6:Q6"/>
    <mergeCell ref="F5:AC5"/>
    <mergeCell ref="E42:I42"/>
    <mergeCell ref="R6:S6"/>
    <mergeCell ref="N6:O6"/>
    <mergeCell ref="F6:G6"/>
    <mergeCell ref="J6:K6"/>
    <mergeCell ref="B41:AD41"/>
    <mergeCell ref="Z6:AA6"/>
  </mergeCells>
  <printOptions/>
  <pageMargins left="0.3937007874015748" right="0.07874015748031496" top="0.3937007874015748" bottom="0.1968503937007874" header="0.31496062992125984" footer="0.31496062992125984"/>
  <pageSetup fitToHeight="5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2020-01-09T07:43:25Z</cp:lastPrinted>
  <dcterms:created xsi:type="dcterms:W3CDTF">2016-03-28T07:13:45Z</dcterms:created>
  <dcterms:modified xsi:type="dcterms:W3CDTF">2020-01-09T07:44:20Z</dcterms:modified>
  <cp:category/>
  <cp:version/>
  <cp:contentType/>
  <cp:contentStatus/>
</cp:coreProperties>
</file>