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Default Extension="wmf" ContentType="image/x-wmf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8695" windowHeight="12015"/>
  </bookViews>
  <sheets>
    <sheet name="Річний план" sheetId="1" r:id="rId1"/>
    <sheet name="Вироб _прогр_Дод_2" sheetId="2" r:id="rId2"/>
    <sheet name="Дод_1" sheetId="3" r:id="rId3"/>
  </sheets>
  <externalReferences>
    <externalReference r:id="rId4"/>
    <externalReference r:id="rId5"/>
    <externalReference r:id="rId6"/>
  </externalReferences>
  <definedNames>
    <definedName name="_xlnm.Print_Titles" localSheetId="0">'Річний план'!$12:$15</definedName>
    <definedName name="_xlnm.Print_Area" localSheetId="1">'Вироб _прогр_Дод_2'!$B$1:$U$39</definedName>
    <definedName name="_xlnm.Print_Area" localSheetId="2">Дод_1!$A$1:$K$121</definedName>
    <definedName name="_xlnm.Print_Area" localSheetId="0">'Річний план'!$A$1:$S$61</definedName>
    <definedName name="отклонение">'[1]Вхідні дані'!#REF!</definedName>
    <definedName name="отклонение_18">'[2]Вхідні дані'!#REF!</definedName>
    <definedName name="пдв">'[1]Вхідні дані'!#REF!</definedName>
    <definedName name="пдв_18">'[2]Вхідні дані'!#REF!</definedName>
  </definedNames>
  <calcPr calcId="124519" iterate="1"/>
</workbook>
</file>

<file path=xl/calcChain.xml><?xml version="1.0" encoding="utf-8"?>
<calcChain xmlns="http://schemas.openxmlformats.org/spreadsheetml/2006/main">
  <c r="D22" i="3"/>
  <c r="D25"/>
  <c r="D31"/>
  <c r="G51"/>
  <c r="C53"/>
  <c r="C54"/>
  <c r="C56"/>
  <c r="C13"/>
  <c r="J33" i="2"/>
  <c r="R31"/>
  <c r="I31"/>
  <c r="F31"/>
  <c r="S33"/>
  <c r="R33"/>
  <c r="I33"/>
  <c r="G33"/>
  <c r="F33"/>
  <c r="E33"/>
  <c r="S34"/>
  <c r="R34"/>
  <c r="Q34"/>
  <c r="G34"/>
  <c r="F34"/>
  <c r="S30"/>
  <c r="R30"/>
  <c r="I30"/>
  <c r="G30"/>
  <c r="F30"/>
  <c r="J10"/>
  <c r="I10"/>
  <c r="P46" i="1"/>
  <c r="O46"/>
  <c r="N46"/>
  <c r="M46"/>
  <c r="L46"/>
  <c r="C34"/>
  <c r="P44"/>
  <c r="N44"/>
  <c r="L44"/>
  <c r="C55" i="3" l="1"/>
  <c r="T34" i="2"/>
  <c r="L33"/>
  <c r="H33"/>
  <c r="E30"/>
  <c r="Q30"/>
  <c r="E31"/>
  <c r="G31"/>
  <c r="Q31"/>
  <c r="S31"/>
  <c r="E32"/>
  <c r="Q33"/>
  <c r="T33" s="1"/>
  <c r="E34"/>
  <c r="H34" s="1"/>
  <c r="U34" s="1"/>
  <c r="I34"/>
  <c r="L34" s="1"/>
  <c r="M44" i="1"/>
  <c r="O44"/>
  <c r="K44"/>
  <c r="Q44"/>
  <c r="J46"/>
  <c r="S44"/>
  <c r="K46"/>
  <c r="S46"/>
  <c r="U30" i="2" l="1"/>
  <c r="U31"/>
  <c r="U33"/>
  <c r="I44" i="1"/>
  <c r="J44"/>
  <c r="I46"/>
  <c r="Q46"/>
  <c r="R44" l="1"/>
  <c r="H44"/>
  <c r="R46"/>
  <c r="H46"/>
  <c r="G44" l="1"/>
</calcChain>
</file>

<file path=xl/comments1.xml><?xml version="1.0" encoding="utf-8"?>
<comments xmlns="http://schemas.openxmlformats.org/spreadsheetml/2006/main">
  <authors>
    <author>TTI3</author>
  </authors>
  <commentList>
    <comment ref="E12" authorId="0">
      <text>
        <r>
          <rPr>
            <b/>
            <sz val="8"/>
            <color indexed="81"/>
            <rFont val="Tahoma"/>
            <family val="2"/>
            <charset val="204"/>
          </rPr>
          <t>TTI3:</t>
        </r>
        <r>
          <rPr>
            <sz val="8"/>
            <color indexed="81"/>
            <rFont val="Tahoma"/>
            <family val="2"/>
            <charset val="204"/>
          </rPr>
          <t xml:space="preserve">
сотч Фактич_себест-ть
</t>
        </r>
      </text>
    </comment>
    <comment ref="C30" authorId="0">
      <text>
        <r>
          <rPr>
            <b/>
            <sz val="8"/>
            <color indexed="81"/>
            <rFont val="Tahoma"/>
            <family val="2"/>
            <charset val="204"/>
          </rPr>
          <t>TTI3:</t>
        </r>
        <r>
          <rPr>
            <sz val="8"/>
            <color indexed="81"/>
            <rFont val="Tahoma"/>
            <family val="2"/>
            <charset val="204"/>
          </rPr>
          <t xml:space="preserve">
реализация
</t>
        </r>
      </text>
    </comment>
    <comment ref="G31" authorId="0">
      <text>
        <r>
          <rPr>
            <b/>
            <sz val="8"/>
            <color indexed="81"/>
            <rFont val="Tahoma"/>
            <family val="2"/>
            <charset val="204"/>
          </rPr>
          <t>TTI3:</t>
        </r>
        <r>
          <rPr>
            <sz val="8"/>
            <color indexed="81"/>
            <rFont val="Tahoma"/>
            <family val="2"/>
            <charset val="204"/>
          </rPr>
          <t xml:space="preserve">
 з гуртож.
</t>
        </r>
      </text>
    </comment>
    <comment ref="H35" authorId="0">
      <text>
        <r>
          <rPr>
            <b/>
            <sz val="8"/>
            <color indexed="81"/>
            <rFont val="Tahoma"/>
            <family val="2"/>
            <charset val="204"/>
          </rPr>
          <t>TTI3:</t>
        </r>
        <r>
          <rPr>
            <sz val="8"/>
            <color indexed="81"/>
            <rFont val="Tahoma"/>
            <family val="2"/>
            <charset val="204"/>
          </rPr>
          <t xml:space="preserve">
без гуртож.
</t>
        </r>
      </text>
    </comment>
    <comment ref="G37" authorId="0">
      <text>
        <r>
          <rPr>
            <b/>
            <sz val="8"/>
            <color indexed="81"/>
            <rFont val="Tahoma"/>
            <family val="2"/>
            <charset val="204"/>
          </rPr>
          <t>TTI3:</t>
        </r>
        <r>
          <rPr>
            <sz val="8"/>
            <color indexed="81"/>
            <rFont val="Tahoma"/>
            <family val="2"/>
            <charset val="204"/>
          </rPr>
          <t xml:space="preserve">
без религ. Без базы та без гуртож.
</t>
        </r>
      </text>
    </comment>
    <comment ref="G39" authorId="0">
      <text>
        <r>
          <rPr>
            <b/>
            <sz val="8"/>
            <color indexed="81"/>
            <rFont val="Tahoma"/>
            <family val="2"/>
            <charset val="204"/>
          </rPr>
          <t>TTI3:</t>
        </r>
        <r>
          <rPr>
            <sz val="8"/>
            <color indexed="81"/>
            <rFont val="Tahoma"/>
            <family val="2"/>
            <charset val="204"/>
          </rPr>
          <t xml:space="preserve">
без   собст базі
</t>
        </r>
      </text>
    </comment>
  </commentList>
</comments>
</file>

<file path=xl/comments2.xml><?xml version="1.0" encoding="utf-8"?>
<comments xmlns="http://schemas.openxmlformats.org/spreadsheetml/2006/main">
  <authors>
    <author>TTI3</author>
  </authors>
  <commentList>
    <comment ref="E24" authorId="0">
      <text>
        <r>
          <rPr>
            <b/>
            <sz val="8"/>
            <color indexed="81"/>
            <rFont val="Tahoma"/>
            <family val="2"/>
            <charset val="204"/>
          </rPr>
          <t>TTI3:</t>
        </r>
        <r>
          <rPr>
            <sz val="8"/>
            <color indexed="81"/>
            <rFont val="Tahoma"/>
            <family val="2"/>
            <charset val="204"/>
          </rPr>
          <t xml:space="preserve">
 з гуртож.
</t>
        </r>
      </text>
    </comment>
  </commentList>
</comments>
</file>

<file path=xl/comments3.xml><?xml version="1.0" encoding="utf-8"?>
<comments xmlns="http://schemas.openxmlformats.org/spreadsheetml/2006/main">
  <authors>
    <author>User</author>
    <author>TTI3</author>
  </authors>
  <commentList>
    <comment ref="C21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в т.ч. Гуртожитки
</t>
        </r>
      </text>
    </comment>
    <comment ref="C24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без с/б</t>
        </r>
      </text>
    </comment>
    <comment ref="C29" authorId="1">
      <text>
        <r>
          <rPr>
            <b/>
            <sz val="8"/>
            <color indexed="81"/>
            <rFont val="Tahoma"/>
            <family val="2"/>
            <charset val="204"/>
          </rPr>
          <t>TTI3:</t>
        </r>
        <r>
          <rPr>
            <sz val="8"/>
            <color indexed="81"/>
            <rFont val="Tahoma"/>
            <family val="2"/>
            <charset val="204"/>
          </rPr>
          <t xml:space="preserve">
 с диспансером
</t>
        </r>
      </text>
    </comment>
    <comment ref="C35" authorId="1">
      <text>
        <r>
          <rPr>
            <b/>
            <sz val="8"/>
            <color indexed="81"/>
            <rFont val="Tahoma"/>
            <family val="2"/>
            <charset val="204"/>
          </rPr>
          <t>TTI3:</t>
        </r>
        <r>
          <rPr>
            <sz val="8"/>
            <color indexed="81"/>
            <rFont val="Tahoma"/>
            <family val="2"/>
            <charset val="204"/>
          </rPr>
          <t xml:space="preserve">
 з гуртожит.
</t>
        </r>
      </text>
    </comment>
    <comment ref="J82" authorId="1">
      <text>
        <r>
          <rPr>
            <b/>
            <sz val="8"/>
            <color indexed="81"/>
            <rFont val="Tahoma"/>
            <family val="2"/>
            <charset val="204"/>
          </rPr>
          <t>TTI3: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100" authorId="1">
      <text>
        <r>
          <rPr>
            <b/>
            <sz val="8"/>
            <color indexed="81"/>
            <rFont val="Tahoma"/>
            <family val="2"/>
            <charset val="204"/>
          </rPr>
          <t>TTI3: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J102" authorId="1">
      <text>
        <r>
          <rPr>
            <b/>
            <sz val="8"/>
            <color indexed="81"/>
            <rFont val="Tahoma"/>
            <family val="2"/>
            <charset val="204"/>
          </rPr>
          <t>TTI3: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<sst xmlns="http://schemas.openxmlformats.org/spreadsheetml/2006/main" count="472" uniqueCount="283">
  <si>
    <t>ЗАТВЕРДЖЕНО :</t>
  </si>
  <si>
    <t>Рішення виконкому</t>
  </si>
  <si>
    <t>Павлоградської міської ради</t>
  </si>
  <si>
    <t>від "___"_____201___р. №____</t>
  </si>
  <si>
    <r>
      <t xml:space="preserve">Додаток 2 </t>
    </r>
    <r>
      <rPr>
        <sz val="12"/>
        <rFont val="Times New Roman"/>
        <family val="1"/>
        <charset val="204"/>
      </rPr>
      <t>до Порядку формування тарифів на теплову енергію, її виробництво, транспортування та постачання </t>
    </r>
  </si>
  <si>
    <t xml:space="preserve">РІЧНИЙ ПЛАН ВИРОБНИЦТВА, ТРАНСПОРТУВАННЯ ТА ПОСТАЧАННЯ ТЕПЛОВОЇ ЕНЕРГІЇ </t>
  </si>
  <si>
    <t xml:space="preserve">на 2020 рік </t>
  </si>
  <si>
    <t>КП "Павлоградтеплоенерго"</t>
  </si>
  <si>
    <t>N з/п</t>
  </si>
  <si>
    <t>Показники </t>
  </si>
  <si>
    <t>Од. виміру </t>
  </si>
  <si>
    <t>2018рік</t>
  </si>
  <si>
    <t>Ожидаем. 2019 рік</t>
  </si>
  <si>
    <t>Річний план на 2020 рік</t>
  </si>
  <si>
    <t>У т. ч. за місяцями 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</si>
  <si>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</si>
  <si>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</si>
  <si>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</si>
  <si>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</si>
  <si>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</si>
  <si>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</si>
  <si>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</si>
  <si>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</si>
  <si>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</si>
  <si>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</si>
  <si>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</si>
  <si>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</si>
  <si>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план </t>
  </si>
  <si>
    <t>1 </t>
  </si>
  <si>
    <t>2 </t>
  </si>
  <si>
    <t>3 </t>
  </si>
  <si>
    <t>4 </t>
  </si>
  <si>
    <t>5 </t>
  </si>
  <si>
    <t>6 </t>
  </si>
  <si>
    <t>7 </t>
  </si>
  <si>
    <t>8 </t>
  </si>
  <si>
    <t>9 </t>
  </si>
  <si>
    <t>10 </t>
  </si>
  <si>
    <t>11 </t>
  </si>
  <si>
    <t>12 </t>
  </si>
  <si>
    <t>13 </t>
  </si>
  <si>
    <t>14 </t>
  </si>
  <si>
    <t>15 </t>
  </si>
  <si>
    <t>16 </t>
  </si>
  <si>
    <t>17 </t>
  </si>
  <si>
    <t>18 </t>
  </si>
  <si>
    <t>Відпуск теплової енергії з колекторів власних генеруючих джерел, усього, у т. ч.: </t>
  </si>
  <si>
    <t>Гкал </t>
  </si>
  <si>
    <t>1.1 </t>
  </si>
  <si>
    <t>ТЕЦ, ТЕС, когенераційні установки та ті, що використовують нетрадиційні або поновлювані джерела енергії </t>
  </si>
  <si>
    <t>1.2 </t>
  </si>
  <si>
    <t>Котельні </t>
  </si>
  <si>
    <t>Надходження в мережу ліцензіата теплової енергії, яка вироблена іншими виробниками, усього, у тч.: </t>
  </si>
  <si>
    <t>2.1 </t>
  </si>
  <si>
    <t>Покупна теплова енергія (розшифрувати за назвами виробників) </t>
  </si>
  <si>
    <t>2.2 </t>
  </si>
  <si>
    <t>Теплова енергія інших власників для транспортування мережами ліцензіата (розшифрувати власниками) </t>
  </si>
  <si>
    <t>Надходження теплової енергії в мережу ліцензіата, усього (пункт 2 + пункт 1) </t>
  </si>
  <si>
    <t>Втрати теплової енергії в теплових мережах ліцензіата, усього: </t>
  </si>
  <si>
    <t>  </t>
  </si>
  <si>
    <t>те ж у відсотках від пункту 3 </t>
  </si>
  <si>
    <t>% </t>
  </si>
  <si>
    <t>4.1 </t>
  </si>
  <si>
    <t>у т. ч. втрати в теплових мережах ліцензіата теплової енергії інших власників (розшифрувати за власниками) </t>
  </si>
  <si>
    <t>те ж у відсотках від пункту 2.2 </t>
  </si>
  <si>
    <t>Корисний відпуск теплової енергії з мереж ліцензіата, усього, у тому числі: </t>
  </si>
  <si>
    <t>5.1 </t>
  </si>
  <si>
    <t>Теплова енергія інших власників (розшифрувати за назвами власників) </t>
  </si>
  <si>
    <t>5.2 </t>
  </si>
  <si>
    <t>Господарські потреби ліцензованої діяльності ліцензіата </t>
  </si>
  <si>
    <t>5.3 </t>
  </si>
  <si>
    <t>Корисний відпуск теплової енергії власним споживачам ліцензіата, усього, у т. ч. на потреби: </t>
  </si>
  <si>
    <t>5.3.1 </t>
  </si>
  <si>
    <t>населення: </t>
  </si>
  <si>
    <t>те ж у відсотках від пункту 5.3 </t>
  </si>
  <si>
    <t>5.3.2 </t>
  </si>
  <si>
    <t>релігійні організації</t>
  </si>
  <si>
    <t>5.3.3 </t>
  </si>
  <si>
    <t>бюджетних установ: </t>
  </si>
  <si>
    <t>5.3.4</t>
  </si>
  <si>
    <t>інших споживачів: </t>
  </si>
  <si>
    <t>Теплове навантаження об'єктів теплоспоживання власних споживачів ліцензіата, усього, у т. ч. на потреби: </t>
  </si>
  <si>
    <t>Гкал/год </t>
  </si>
  <si>
    <t>6.1 </t>
  </si>
  <si>
    <t>населення </t>
  </si>
  <si>
    <t>6.2 </t>
  </si>
  <si>
    <t>бюджетних установ </t>
  </si>
  <si>
    <t>6.3 </t>
  </si>
  <si>
    <t>інших споживачів </t>
  </si>
  <si>
    <t xml:space="preserve">Директор </t>
  </si>
  <si>
    <t>Дубовськой А.Р.</t>
  </si>
  <si>
    <t>від "___"_____201___р.</t>
  </si>
  <si>
    <t xml:space="preserve"> ВИРОБНИЧА ПРОГРАМА</t>
  </si>
  <si>
    <t>ВИРОБНИЧА ПРОГРАМА</t>
  </si>
  <si>
    <t>КП "ПАВЛОГРАДТЕПЛОЕНЕРГО"</t>
  </si>
  <si>
    <t>на</t>
  </si>
  <si>
    <t>Рік</t>
  </si>
  <si>
    <t>Найменування показників</t>
  </si>
  <si>
    <t>Одиниця виміру</t>
  </si>
  <si>
    <t>Січень</t>
  </si>
  <si>
    <t>Лютий</t>
  </si>
  <si>
    <t>Березень</t>
  </si>
  <si>
    <t>І квартал</t>
  </si>
  <si>
    <t>Квітень</t>
  </si>
  <si>
    <t>Тра вень</t>
  </si>
  <si>
    <t>Чер вень</t>
  </si>
  <si>
    <t>ІІ квартал</t>
  </si>
  <si>
    <t>Липень</t>
  </si>
  <si>
    <t>Серпень</t>
  </si>
  <si>
    <t>Вересень</t>
  </si>
  <si>
    <t>ІІІ квар тал</t>
  </si>
  <si>
    <t>Жовтень</t>
  </si>
  <si>
    <t>Листопад</t>
  </si>
  <si>
    <t>Грудень</t>
  </si>
  <si>
    <t>IV квартал</t>
  </si>
  <si>
    <t>Виробництво теплової енергії</t>
  </si>
  <si>
    <t>Гкал</t>
  </si>
  <si>
    <t>Витрати теплоенергії на власні потреби</t>
  </si>
  <si>
    <t xml:space="preserve">% Витрат  теплової енергії на власні потреби </t>
  </si>
  <si>
    <t>%</t>
  </si>
  <si>
    <t>Відпуск теплоенергії в мережу</t>
  </si>
  <si>
    <t>Втрати тепла в мережі</t>
  </si>
  <si>
    <t>% Втрат тепла в мережі</t>
  </si>
  <si>
    <t>Корисний відпуск</t>
  </si>
  <si>
    <t>Витрати власної бази</t>
  </si>
  <si>
    <t>РЕАЛІЗАЦІЯ ТЕПЛОЕНЕРГІЇ :</t>
  </si>
  <si>
    <t>Населення, в  т.ч.:</t>
  </si>
  <si>
    <t>гуртож.Будивельна.1</t>
  </si>
  <si>
    <t>гуртож. Медучилища</t>
  </si>
  <si>
    <t>Релігійні організації</t>
  </si>
  <si>
    <r>
      <t xml:space="preserve">Бюджетні організації </t>
    </r>
    <r>
      <rPr>
        <b/>
        <sz val="11"/>
        <color indexed="60"/>
        <rFont val="Times New Roman"/>
        <family val="1"/>
        <charset val="204"/>
      </rPr>
      <t xml:space="preserve"> без гурт.</t>
    </r>
  </si>
  <si>
    <r>
      <t xml:space="preserve">Господар.-розрах. Організації </t>
    </r>
    <r>
      <rPr>
        <b/>
        <sz val="11"/>
        <color indexed="60"/>
        <rFont val="Times New Roman"/>
        <family val="1"/>
        <charset val="204"/>
      </rPr>
      <t>без гурт.</t>
    </r>
  </si>
  <si>
    <t>I  группа (население)</t>
  </si>
  <si>
    <t>III  группа +рел.орган.</t>
  </si>
  <si>
    <t>з гуртож.</t>
  </si>
  <si>
    <t>Директор   КП «Павлоградтеплоенерго»</t>
  </si>
  <si>
    <t xml:space="preserve">Начальник виробничого відділу: </t>
  </si>
  <si>
    <t xml:space="preserve"> Кодола В.М.</t>
  </si>
  <si>
    <t>ЗАТВЕРДЖЕНО:</t>
  </si>
  <si>
    <t>Р ОЗ Р А Х У Н О К</t>
  </si>
  <si>
    <t>питомих норм витрат теплової енергії</t>
  </si>
  <si>
    <r>
      <t>на 1 м</t>
    </r>
    <r>
      <rPr>
        <sz val="14"/>
        <color indexed="12"/>
        <rFont val="Arial Cyr"/>
        <charset val="204"/>
      </rPr>
      <t>²</t>
    </r>
    <r>
      <rPr>
        <sz val="14"/>
        <color indexed="12"/>
        <rFont val="Times New Roman"/>
        <family val="1"/>
        <charset val="204"/>
      </rPr>
      <t xml:space="preserve"> загальної площі для споживачів</t>
    </r>
  </si>
  <si>
    <r>
      <t xml:space="preserve">              Річна питома  норма теплової енергії (q </t>
    </r>
    <r>
      <rPr>
        <vertAlign val="subscript"/>
        <sz val="12"/>
        <rFont val="Times New Roman"/>
        <family val="1"/>
        <charset val="204"/>
      </rPr>
      <t>рік</t>
    </r>
    <r>
      <rPr>
        <sz val="12"/>
        <rFont val="Times New Roman"/>
        <family val="1"/>
        <charset val="204"/>
      </rPr>
      <t>) на опалення житлових будинків визначається за укрупненими показниками і залежить від максимального теплового потоку на опалення будинків на 1 м</t>
    </r>
    <r>
      <rPr>
        <sz val="12"/>
        <rFont val="Arial Cyr"/>
        <charset val="204"/>
      </rPr>
      <t>²</t>
    </r>
    <r>
      <rPr>
        <sz val="12"/>
        <rFont val="Times New Roman"/>
        <family val="1"/>
        <charset val="204"/>
      </rPr>
      <t xml:space="preserve"> (q</t>
    </r>
    <r>
      <rPr>
        <vertAlign val="subscript"/>
        <sz val="12"/>
        <rFont val="Times New Roman"/>
        <family val="1"/>
        <charset val="204"/>
      </rPr>
      <t>о</t>
    </r>
    <r>
      <rPr>
        <sz val="12"/>
        <rFont val="Times New Roman"/>
        <family val="1"/>
        <charset val="204"/>
      </rPr>
      <t>),  максимальної розрахункової температури на опалення( t p.о.) згідно кліматичних даних,а також від тривалості опалювального періоду (n</t>
    </r>
    <r>
      <rPr>
        <vertAlign val="subscript"/>
        <sz val="12"/>
        <rFont val="Times New Roman"/>
        <family val="1"/>
        <charset val="204"/>
      </rPr>
      <t>о</t>
    </r>
    <r>
      <rPr>
        <sz val="12"/>
        <rFont val="Times New Roman"/>
        <family val="1"/>
        <charset val="204"/>
      </rPr>
      <t xml:space="preserve">) і середньої розрахункової температури  за опалювальний  період (t </t>
    </r>
    <r>
      <rPr>
        <vertAlign val="subscript"/>
        <sz val="12"/>
        <rFont val="Times New Roman"/>
        <family val="1"/>
        <charset val="204"/>
      </rPr>
      <t>сер.о.</t>
    </r>
    <r>
      <rPr>
        <sz val="12"/>
        <rFont val="Times New Roman"/>
        <family val="1"/>
        <charset val="204"/>
      </rPr>
      <t>)</t>
    </r>
  </si>
  <si>
    <t>де</t>
  </si>
  <si>
    <t>N cер 5-ти років =</t>
  </si>
  <si>
    <t>діб</t>
  </si>
  <si>
    <r>
      <t>t</t>
    </r>
    <r>
      <rPr>
        <vertAlign val="subscript"/>
        <sz val="11"/>
        <rFont val="Times New Roman"/>
        <family val="1"/>
        <charset val="204"/>
      </rPr>
      <t>вн.</t>
    </r>
    <r>
      <rPr>
        <sz val="11"/>
        <rFont val="Times New Roman"/>
        <family val="1"/>
        <charset val="204"/>
      </rPr>
      <t xml:space="preserve"> =</t>
    </r>
  </si>
  <si>
    <r>
      <t>о</t>
    </r>
    <r>
      <rPr>
        <sz val="11"/>
        <rFont val="Times New Roman"/>
        <family val="1"/>
        <charset val="204"/>
      </rPr>
      <t>С</t>
    </r>
  </si>
  <si>
    <r>
      <t>t</t>
    </r>
    <r>
      <rPr>
        <vertAlign val="subscript"/>
        <sz val="11"/>
        <rFont val="Times New Roman"/>
        <family val="1"/>
        <charset val="204"/>
      </rPr>
      <t>сер.зовн повітр.5-ти років</t>
    </r>
    <r>
      <rPr>
        <sz val="11"/>
        <rFont val="Times New Roman"/>
        <family val="1"/>
        <charset val="204"/>
      </rPr>
      <t xml:space="preserve"> =</t>
    </r>
  </si>
  <si>
    <r>
      <t>t</t>
    </r>
    <r>
      <rPr>
        <vertAlign val="subscript"/>
        <sz val="11"/>
        <rFont val="Times New Roman"/>
        <family val="1"/>
        <charset val="204"/>
      </rPr>
      <t>р.о.</t>
    </r>
    <r>
      <rPr>
        <sz val="11"/>
        <rFont val="Times New Roman"/>
        <family val="1"/>
        <charset val="204"/>
      </rPr>
      <t xml:space="preserve"> =</t>
    </r>
  </si>
  <si>
    <r>
      <t xml:space="preserve">            Річна потреба  теплоти  на опалення громадських споруд  визначена   згідно  укладених договорів з споживачами теплової енергії , ДСТУ-НБВ.1.1.-27: 2010 Кліматологія  та згідно максимальних теплових навантажень. Максимальне теплове  навантаження (Q</t>
    </r>
    <r>
      <rPr>
        <vertAlign val="subscript"/>
        <sz val="12"/>
        <rFont val="Times New Roman"/>
        <family val="1"/>
        <charset val="204"/>
      </rPr>
      <t>макс.</t>
    </r>
    <r>
      <rPr>
        <sz val="12"/>
        <rFont val="Times New Roman"/>
        <family val="1"/>
        <charset val="204"/>
      </rPr>
      <t>)  споживачів визначено згідно "Норм та вказівок по нормуванню витрат  палива та теплової енергії на опалення житлових та громадських споруд, а також на господарсько-побутові потреби в Україні" КТМ 204  України 244-94 п.2.2.5. (Табл.2.2. ; Табл.2.6.; Табл.2.7).</t>
    </r>
  </si>
  <si>
    <r>
      <t>Q</t>
    </r>
    <r>
      <rPr>
        <vertAlign val="subscript"/>
        <sz val="11"/>
        <rFont val="Times New Roman"/>
        <family val="1"/>
        <charset val="204"/>
      </rPr>
      <t>макс нас.</t>
    </r>
    <r>
      <rPr>
        <sz val="11"/>
        <rFont val="Times New Roman"/>
        <family val="1"/>
        <charset val="204"/>
      </rPr>
      <t xml:space="preserve"> =</t>
    </r>
  </si>
  <si>
    <t>Гкал/год</t>
  </si>
  <si>
    <t xml:space="preserve">  - для 1 групи споживачів (житлові будинки ) </t>
  </si>
  <si>
    <r>
      <t xml:space="preserve"> в т.ч.: Q</t>
    </r>
    <r>
      <rPr>
        <vertAlign val="subscript"/>
        <sz val="11"/>
        <rFont val="Times New Roman"/>
        <family val="1"/>
        <charset val="204"/>
      </rPr>
      <t>макс гуртож.</t>
    </r>
    <r>
      <rPr>
        <sz val="11"/>
        <rFont val="Times New Roman"/>
        <family val="1"/>
        <charset val="204"/>
      </rPr>
      <t xml:space="preserve"> =</t>
    </r>
  </si>
  <si>
    <t>- для гуртожитків</t>
  </si>
  <si>
    <r>
      <t>Q</t>
    </r>
    <r>
      <rPr>
        <vertAlign val="subscript"/>
        <sz val="11"/>
        <rFont val="Times New Roman"/>
        <family val="1"/>
        <charset val="204"/>
      </rPr>
      <t>макс 2гр.</t>
    </r>
    <r>
      <rPr>
        <sz val="11"/>
        <rFont val="Times New Roman"/>
        <family val="1"/>
        <charset val="204"/>
      </rPr>
      <t xml:space="preserve"> =</t>
    </r>
  </si>
  <si>
    <t xml:space="preserve">  - для 2 групи споживачів (бюджетні установи)</t>
  </si>
  <si>
    <r>
      <t>Q</t>
    </r>
    <r>
      <rPr>
        <vertAlign val="subscript"/>
        <sz val="11"/>
        <rFont val="Times New Roman"/>
        <family val="1"/>
        <charset val="204"/>
      </rPr>
      <t>макс 3гр.</t>
    </r>
    <r>
      <rPr>
        <sz val="11"/>
        <rFont val="Times New Roman"/>
        <family val="1"/>
        <charset val="204"/>
      </rPr>
      <t xml:space="preserve"> =</t>
    </r>
  </si>
  <si>
    <t xml:space="preserve">  - для 3 групи споживачів (інші установи)</t>
  </si>
  <si>
    <r>
      <t>Всього Q</t>
    </r>
    <r>
      <rPr>
        <vertAlign val="subscript"/>
        <sz val="11"/>
        <rFont val="Times New Roman"/>
        <family val="1"/>
        <charset val="204"/>
      </rPr>
      <t xml:space="preserve">макс </t>
    </r>
    <r>
      <rPr>
        <sz val="11"/>
        <rFont val="Times New Roman"/>
        <family val="1"/>
        <charset val="204"/>
      </rPr>
      <t>по підприємству =</t>
    </r>
  </si>
  <si>
    <t>Sнас =</t>
  </si>
  <si>
    <r>
      <t>м</t>
    </r>
    <r>
      <rPr>
        <vertAlign val="superscript"/>
        <sz val="11"/>
        <rFont val="Times New Roman"/>
        <family val="1"/>
        <charset val="204"/>
      </rPr>
      <t>2</t>
    </r>
  </si>
  <si>
    <t xml:space="preserve">  - площа об'єктів 1 групи споживачів (житлові будинки)  </t>
  </si>
  <si>
    <t>Sгуртож =</t>
  </si>
  <si>
    <t xml:space="preserve">  - площа об'єктів 1 групи споживач( гуртожитки)  </t>
  </si>
  <si>
    <r>
      <t>Sнас без прилад.обліку</t>
    </r>
    <r>
      <rPr>
        <sz val="11"/>
        <rFont val="Times New Roman"/>
        <family val="1"/>
        <charset val="204"/>
      </rPr>
      <t xml:space="preserve"> =</t>
    </r>
  </si>
  <si>
    <t xml:space="preserve">  - площа об'єктів 1 групи споживачів  без приладу обліку (житлові будинки)</t>
  </si>
  <si>
    <r>
      <t>S</t>
    </r>
    <r>
      <rPr>
        <vertAlign val="subscript"/>
        <sz val="11"/>
        <rFont val="Times New Roman"/>
        <family val="1"/>
        <charset val="204"/>
      </rPr>
      <t>2гр.</t>
    </r>
    <r>
      <rPr>
        <sz val="11"/>
        <rFont val="Times New Roman"/>
        <family val="1"/>
        <charset val="204"/>
      </rPr>
      <t xml:space="preserve"> =</t>
    </r>
  </si>
  <si>
    <t xml:space="preserve">  - площа об'єктів 2 групи споживачів (бюджетні установи)</t>
  </si>
  <si>
    <r>
      <t>S</t>
    </r>
    <r>
      <rPr>
        <vertAlign val="subscript"/>
        <sz val="11"/>
        <rFont val="Times New Roman"/>
        <family val="1"/>
        <charset val="204"/>
      </rPr>
      <t>3гр.</t>
    </r>
    <r>
      <rPr>
        <sz val="11"/>
        <rFont val="Times New Roman"/>
        <family val="1"/>
        <charset val="204"/>
      </rPr>
      <t xml:space="preserve"> =</t>
    </r>
  </si>
  <si>
    <r>
      <t>м</t>
    </r>
    <r>
      <rPr>
        <vertAlign val="superscript"/>
        <sz val="11"/>
        <rFont val="Times New Roman"/>
        <family val="1"/>
        <charset val="204"/>
      </rPr>
      <t>2</t>
    </r>
    <r>
      <rPr>
        <sz val="10"/>
        <rFont val="Arial"/>
        <family val="2"/>
        <charset val="204"/>
      </rPr>
      <t/>
    </r>
  </si>
  <si>
    <t xml:space="preserve">  - площа об'єктів 3 групи споживачів (інші установи з рел.орган.)</t>
  </si>
  <si>
    <r>
      <t>Всього S</t>
    </r>
    <r>
      <rPr>
        <vertAlign val="subscript"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по підприємству =</t>
    </r>
  </si>
  <si>
    <r>
      <t>Q</t>
    </r>
    <r>
      <rPr>
        <vertAlign val="subscript"/>
        <sz val="10"/>
        <rFont val="Times New Roman"/>
        <family val="1"/>
        <charset val="204"/>
      </rPr>
      <t>рік нас</t>
    </r>
    <r>
      <rPr>
        <sz val="10"/>
        <rFont val="Times New Roman"/>
        <family val="1"/>
        <charset val="204"/>
      </rPr>
      <t xml:space="preserve"> =</t>
    </r>
  </si>
  <si>
    <t xml:space="preserve">  - житлові будинки та гуртожитки</t>
  </si>
  <si>
    <r>
      <t>Q</t>
    </r>
    <r>
      <rPr>
        <vertAlign val="subscript"/>
        <sz val="10"/>
        <rFont val="Times New Roman"/>
        <family val="1"/>
        <charset val="204"/>
      </rPr>
      <t>рік нас без прилад.обліку</t>
    </r>
    <r>
      <rPr>
        <sz val="10"/>
        <rFont val="Times New Roman"/>
        <family val="1"/>
        <charset val="204"/>
      </rPr>
      <t xml:space="preserve"> =</t>
    </r>
  </si>
  <si>
    <t xml:space="preserve">  - житлові будинки, не обладнані приладами обліку теплової енергії</t>
  </si>
  <si>
    <r>
      <t>Q</t>
    </r>
    <r>
      <rPr>
        <vertAlign val="subscript"/>
        <sz val="10"/>
        <rFont val="Times New Roman"/>
        <family val="1"/>
        <charset val="204"/>
      </rPr>
      <t>рік 2гр.</t>
    </r>
    <r>
      <rPr>
        <sz val="10"/>
        <rFont val="Times New Roman"/>
        <family val="1"/>
        <charset val="204"/>
      </rPr>
      <t xml:space="preserve"> =</t>
    </r>
  </si>
  <si>
    <t xml:space="preserve">  - 2 група споживачів (бюджетні установи)</t>
  </si>
  <si>
    <r>
      <t>Q</t>
    </r>
    <r>
      <rPr>
        <vertAlign val="subscript"/>
        <sz val="10"/>
        <rFont val="Times New Roman"/>
        <family val="1"/>
        <charset val="204"/>
      </rPr>
      <t>рік 3гр.</t>
    </r>
    <r>
      <rPr>
        <sz val="10"/>
        <rFont val="Times New Roman"/>
        <family val="1"/>
        <charset val="204"/>
      </rPr>
      <t xml:space="preserve"> =</t>
    </r>
  </si>
  <si>
    <t xml:space="preserve">  - 3 група споживачів (інші установи та реліг.орган.)</t>
  </si>
  <si>
    <t>Річна питома норма тепла для групи споживачів (за опалювальний період):</t>
  </si>
  <si>
    <r>
      <t>q</t>
    </r>
    <r>
      <rPr>
        <vertAlign val="subscript"/>
        <sz val="10"/>
        <rFont val="Times New Roman"/>
        <family val="1"/>
        <charset val="204"/>
      </rPr>
      <t>рік Iгр.</t>
    </r>
    <r>
      <rPr>
        <sz val="10"/>
        <rFont val="Times New Roman"/>
        <family val="1"/>
        <charset val="204"/>
      </rPr>
      <t xml:space="preserve"> =</t>
    </r>
  </si>
  <si>
    <r>
      <t>Гкал/м</t>
    </r>
    <r>
      <rPr>
        <vertAlign val="superscript"/>
        <sz val="10"/>
        <rFont val="Times New Roman"/>
        <family val="1"/>
        <charset val="204"/>
      </rPr>
      <t>2</t>
    </r>
  </si>
  <si>
    <t>середньозважена річна норма витрат теплоти  на опалення для</t>
  </si>
  <si>
    <t>населення, в  т.ч.:</t>
  </si>
  <si>
    <r>
      <t>q</t>
    </r>
    <r>
      <rPr>
        <vertAlign val="subscript"/>
        <sz val="10"/>
        <rFont val="Times New Roman"/>
        <family val="1"/>
        <charset val="204"/>
      </rPr>
      <t>рік Iгр без прилад.обліку</t>
    </r>
    <r>
      <rPr>
        <sz val="10"/>
        <rFont val="Times New Roman"/>
        <family val="1"/>
        <charset val="204"/>
      </rPr>
      <t xml:space="preserve"> =</t>
    </r>
  </si>
  <si>
    <t>Гкал/м2</t>
  </si>
  <si>
    <t xml:space="preserve">  -  для житлових будинків, не обладнаних приладами обліку </t>
  </si>
  <si>
    <t>теплової енергії</t>
  </si>
  <si>
    <r>
      <t>q</t>
    </r>
    <r>
      <rPr>
        <vertAlign val="subscript"/>
        <sz val="10"/>
        <rFont val="Times New Roman"/>
        <family val="1"/>
        <charset val="204"/>
      </rPr>
      <t>рік 2гр.</t>
    </r>
    <r>
      <rPr>
        <sz val="10"/>
        <rFont val="Times New Roman"/>
        <family val="1"/>
        <charset val="204"/>
      </rPr>
      <t xml:space="preserve"> =</t>
    </r>
  </si>
  <si>
    <t xml:space="preserve">середньозважена річна норма витрат теплоти  на опалення для </t>
  </si>
  <si>
    <t xml:space="preserve">бюджетних установ </t>
  </si>
  <si>
    <r>
      <t>q</t>
    </r>
    <r>
      <rPr>
        <vertAlign val="subscript"/>
        <sz val="10"/>
        <rFont val="Times New Roman"/>
        <family val="1"/>
        <charset val="204"/>
      </rPr>
      <t>рік 3гр.</t>
    </r>
    <r>
      <rPr>
        <sz val="10"/>
        <rFont val="Times New Roman"/>
        <family val="1"/>
        <charset val="204"/>
      </rPr>
      <t xml:space="preserve"> =</t>
    </r>
  </si>
  <si>
    <r>
      <t>Гкал/м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Arial"/>
        <family val="2"/>
        <charset val="204"/>
      </rPr>
      <t/>
    </r>
  </si>
  <si>
    <t xml:space="preserve">середньозважена річна норма витрат теплоти  на опалення </t>
  </si>
  <si>
    <t>для госпрозрахункових організацій</t>
  </si>
  <si>
    <t>Середньомісячна питома норма тепла для групи споживачів (за опалювальний період):</t>
  </si>
  <si>
    <t>де:</t>
  </si>
  <si>
    <r>
      <t>n</t>
    </r>
    <r>
      <rPr>
        <vertAlign val="subscript"/>
        <sz val="11"/>
        <rFont val="Times New Roman"/>
        <family val="1"/>
        <charset val="204"/>
      </rPr>
      <t>сер.міс</t>
    </r>
    <r>
      <rPr>
        <sz val="11"/>
        <rFont val="Times New Roman"/>
        <family val="1"/>
        <charset val="204"/>
      </rPr>
      <t xml:space="preserve"> =</t>
    </r>
  </si>
  <si>
    <t>місяців опалювальний період</t>
  </si>
  <si>
    <r>
      <t>q</t>
    </r>
    <r>
      <rPr>
        <vertAlign val="subscript"/>
        <sz val="10"/>
        <rFont val="Times New Roman"/>
        <family val="1"/>
        <charset val="204"/>
      </rPr>
      <t>сер.міс.нас.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</si>
  <si>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сер.міс.нас.без приладів обліку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</si>
  <si>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сер.міс.2гр.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</si>
  <si>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сер.міс.3гр.</t>
    </r>
    <r>
      <rPr>
        <sz val="10"/>
        <rFont val="Times New Roman"/>
        <family val="1"/>
        <charset val="204"/>
      </rPr>
      <t xml:space="preserve"> =</t>
    </r>
  </si>
  <si>
    <t>Питомі норми тепла для групи споживачів (за опалювальний період) на кожен місяць:</t>
  </si>
  <si>
    <r>
      <t>q</t>
    </r>
    <r>
      <rPr>
        <vertAlign val="subscript"/>
        <sz val="11"/>
        <rFont val="Times New Roman"/>
        <family val="1"/>
        <charset val="204"/>
      </rPr>
      <t>січ.нас</t>
    </r>
    <r>
      <rPr>
        <sz val="11"/>
        <rFont val="Times New Roman"/>
        <family val="1"/>
        <charset val="204"/>
      </rPr>
      <t xml:space="preserve"> =</t>
    </r>
  </si>
  <si>
    <r>
      <t>Гкал/м</t>
    </r>
    <r>
      <rPr>
        <vertAlign val="superscript"/>
        <sz val="11"/>
        <rFont val="Times New Roman"/>
        <family val="1"/>
        <charset val="204"/>
      </rPr>
      <t>2</t>
    </r>
  </si>
  <si>
    <r>
      <t>Q</t>
    </r>
    <r>
      <rPr>
        <vertAlign val="subscript"/>
        <sz val="11"/>
        <rFont val="Times New Roman"/>
        <family val="1"/>
        <charset val="204"/>
      </rPr>
      <t>січ.нас.</t>
    </r>
    <r>
      <rPr>
        <sz val="11"/>
        <rFont val="Times New Roman"/>
        <family val="1"/>
        <charset val="204"/>
      </rPr>
      <t xml:space="preserve"> =</t>
    </r>
  </si>
  <si>
    <t>тис.Гкал</t>
  </si>
  <si>
    <r>
      <t>q</t>
    </r>
    <r>
      <rPr>
        <vertAlign val="subscript"/>
        <sz val="11"/>
        <rFont val="Times New Roman"/>
        <family val="1"/>
        <charset val="204"/>
      </rPr>
      <t>січ.2гр.</t>
    </r>
    <r>
      <rPr>
        <sz val="11"/>
        <rFont val="Times New Roman"/>
        <family val="1"/>
        <charset val="204"/>
      </rPr>
      <t xml:space="preserve"> =</t>
    </r>
  </si>
  <si>
    <r>
      <t>Q</t>
    </r>
    <r>
      <rPr>
        <vertAlign val="subscript"/>
        <sz val="11"/>
        <rFont val="Times New Roman"/>
        <family val="1"/>
        <charset val="204"/>
      </rPr>
      <t>січ.2гр.</t>
    </r>
    <r>
      <rPr>
        <sz val="11"/>
        <rFont val="Times New Roman"/>
        <family val="1"/>
        <charset val="204"/>
      </rPr>
      <t xml:space="preserve"> =</t>
    </r>
  </si>
  <si>
    <r>
      <t>q</t>
    </r>
    <r>
      <rPr>
        <vertAlign val="subscript"/>
        <sz val="11"/>
        <rFont val="Times New Roman"/>
        <family val="1"/>
        <charset val="204"/>
      </rPr>
      <t>січ.3гр.</t>
    </r>
    <r>
      <rPr>
        <sz val="11"/>
        <rFont val="Times New Roman"/>
        <family val="1"/>
        <charset val="204"/>
      </rPr>
      <t xml:space="preserve"> =</t>
    </r>
  </si>
  <si>
    <r>
      <t>Q</t>
    </r>
    <r>
      <rPr>
        <vertAlign val="subscript"/>
        <sz val="11"/>
        <rFont val="Times New Roman"/>
        <family val="1"/>
        <charset val="204"/>
      </rPr>
      <t>січ.3гр.</t>
    </r>
    <r>
      <rPr>
        <sz val="11"/>
        <rFont val="Times New Roman"/>
        <family val="1"/>
        <charset val="204"/>
      </rPr>
      <t xml:space="preserve"> =</t>
    </r>
  </si>
  <si>
    <r>
      <t>q</t>
    </r>
    <r>
      <rPr>
        <vertAlign val="subscript"/>
        <sz val="11"/>
        <rFont val="Times New Roman"/>
        <family val="1"/>
        <charset val="204"/>
      </rPr>
      <t>січ.рел.орг..</t>
    </r>
    <r>
      <rPr>
        <sz val="11"/>
        <rFont val="Times New Roman"/>
        <family val="1"/>
        <charset val="204"/>
      </rPr>
      <t xml:space="preserve"> =</t>
    </r>
  </si>
  <si>
    <r>
      <t>Гкал/м</t>
    </r>
    <r>
      <rPr>
        <sz val="11"/>
        <rFont val="Arial Cyr"/>
        <charset val="204"/>
      </rPr>
      <t>²</t>
    </r>
  </si>
  <si>
    <r>
      <t>Q</t>
    </r>
    <r>
      <rPr>
        <vertAlign val="subscript"/>
        <sz val="11"/>
        <rFont val="Times New Roman"/>
        <family val="1"/>
        <charset val="204"/>
      </rPr>
      <t>січ.рел.орг.</t>
    </r>
    <r>
      <rPr>
        <sz val="11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</si>
  <si>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лют.нас.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</si>
  <si>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лют.нас.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</si>
  <si>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лют.2гр.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</si>
  <si>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лют.2гр.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</si>
  <si>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лют.3гр.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</si>
  <si>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лют.3гр.</t>
    </r>
    <r>
      <rPr>
        <sz val="10"/>
        <rFont val="Times New Roman"/>
        <family val="1"/>
        <charset val="204"/>
      </rPr>
      <t xml:space="preserve"> =</t>
    </r>
  </si>
  <si>
    <r>
      <t>qлют</t>
    </r>
    <r>
      <rPr>
        <vertAlign val="subscript"/>
        <sz val="11"/>
        <rFont val="Times New Roman"/>
        <family val="1"/>
        <charset val="204"/>
      </rPr>
      <t>.рел.орг..</t>
    </r>
    <r>
      <rPr>
        <sz val="11"/>
        <rFont val="Times New Roman"/>
        <family val="1"/>
        <charset val="204"/>
      </rPr>
      <t xml:space="preserve"> =</t>
    </r>
  </si>
  <si>
    <r>
      <t>Qлют</t>
    </r>
    <r>
      <rPr>
        <vertAlign val="subscript"/>
        <sz val="11"/>
        <rFont val="Times New Roman"/>
        <family val="1"/>
        <charset val="204"/>
      </rPr>
      <t>.рел.орг.</t>
    </r>
    <r>
      <rPr>
        <sz val="11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</si>
  <si>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бер.нас.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</si>
  <si>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бер.нас.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</si>
  <si>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бер.2гр.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</si>
  <si>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бер.2гр.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</si>
  <si>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бер.3гр.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</si>
  <si>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бер.3гр.</t>
    </r>
    <r>
      <rPr>
        <sz val="10"/>
        <rFont val="Times New Roman"/>
        <family val="1"/>
        <charset val="204"/>
      </rPr>
      <t xml:space="preserve"> =</t>
    </r>
  </si>
  <si>
    <r>
      <t>qбер</t>
    </r>
    <r>
      <rPr>
        <vertAlign val="subscript"/>
        <sz val="11"/>
        <rFont val="Times New Roman"/>
        <family val="1"/>
        <charset val="204"/>
      </rPr>
      <t>.рел.орг..</t>
    </r>
    <r>
      <rPr>
        <sz val="11"/>
        <rFont val="Times New Roman"/>
        <family val="1"/>
        <charset val="204"/>
      </rPr>
      <t xml:space="preserve"> =</t>
    </r>
  </si>
  <si>
    <r>
      <t>Qбер</t>
    </r>
    <r>
      <rPr>
        <vertAlign val="subscript"/>
        <sz val="11"/>
        <rFont val="Times New Roman"/>
        <family val="1"/>
        <charset val="204"/>
      </rPr>
      <t>.рел.орг.</t>
    </r>
    <r>
      <rPr>
        <sz val="11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</si>
  <si>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кв.нас.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</si>
  <si>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кв.нас.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</si>
  <si>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кв.2гр.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</si>
  <si>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кв.2гр.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</si>
  <si>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кв.3гр.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</si>
  <si>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кв.3гр.</t>
    </r>
    <r>
      <rPr>
        <sz val="10"/>
        <rFont val="Times New Roman"/>
        <family val="1"/>
        <charset val="204"/>
      </rPr>
      <t xml:space="preserve"> =</t>
    </r>
  </si>
  <si>
    <r>
      <t>qквіт</t>
    </r>
    <r>
      <rPr>
        <vertAlign val="subscript"/>
        <sz val="11"/>
        <rFont val="Times New Roman"/>
        <family val="1"/>
        <charset val="204"/>
      </rPr>
      <t>.рел.орг..</t>
    </r>
    <r>
      <rPr>
        <sz val="11"/>
        <rFont val="Times New Roman"/>
        <family val="1"/>
        <charset val="204"/>
      </rPr>
      <t xml:space="preserve"> =</t>
    </r>
  </si>
  <si>
    <r>
      <t>Qквіт</t>
    </r>
    <r>
      <rPr>
        <vertAlign val="subscript"/>
        <sz val="11"/>
        <rFont val="Times New Roman"/>
        <family val="1"/>
        <charset val="204"/>
      </rPr>
      <t>.рел.орг.</t>
    </r>
    <r>
      <rPr>
        <sz val="11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</si>
  <si>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жов.нас.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</si>
  <si>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жов.нас.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</si>
  <si>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жов.2гр.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</si>
  <si>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жов.2гр.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</si>
  <si>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жов.3гр.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</si>
  <si>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жов.3гр.</t>
    </r>
    <r>
      <rPr>
        <sz val="10"/>
        <rFont val="Times New Roman"/>
        <family val="1"/>
        <charset val="204"/>
      </rPr>
      <t xml:space="preserve"> =</t>
    </r>
  </si>
  <si>
    <r>
      <t>qжовт</t>
    </r>
    <r>
      <rPr>
        <vertAlign val="subscript"/>
        <sz val="11"/>
        <rFont val="Times New Roman"/>
        <family val="1"/>
        <charset val="204"/>
      </rPr>
      <t>.рел.орг..</t>
    </r>
    <r>
      <rPr>
        <sz val="11"/>
        <rFont val="Times New Roman"/>
        <family val="1"/>
        <charset val="204"/>
      </rPr>
      <t xml:space="preserve"> =</t>
    </r>
  </si>
  <si>
    <r>
      <t>Qжовт</t>
    </r>
    <r>
      <rPr>
        <vertAlign val="subscript"/>
        <sz val="11"/>
        <rFont val="Times New Roman"/>
        <family val="1"/>
        <charset val="204"/>
      </rPr>
      <t>.рел.орг.</t>
    </r>
    <r>
      <rPr>
        <sz val="11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</si>
  <si>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лис.нас.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</si>
  <si>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лис.нас.</t>
    </r>
    <r>
      <rPr>
        <sz val="10"/>
        <rFont val="Times New Roman"/>
        <family val="1"/>
        <charset val="204"/>
      </rPr>
      <t>=</t>
    </r>
  </si>
  <si>
    <r>
      <t>q</t>
    </r>
    <r>
      <rPr>
        <vertAlign val="subscript"/>
        <sz val="10"/>
        <rFont val="Times New Roman"/>
        <family val="1"/>
        <charset val="204"/>
      </rPr>
      <t>лис.2гр.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</si>
  <si>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лис.2гр.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</si>
  <si>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лис.3гр.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</si>
  <si>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лис.3гр.</t>
    </r>
    <r>
      <rPr>
        <sz val="10"/>
        <rFont val="Times New Roman"/>
        <family val="1"/>
        <charset val="204"/>
      </rPr>
      <t xml:space="preserve"> =</t>
    </r>
  </si>
  <si>
    <r>
      <t>qлист</t>
    </r>
    <r>
      <rPr>
        <vertAlign val="subscript"/>
        <sz val="11"/>
        <rFont val="Times New Roman"/>
        <family val="1"/>
        <charset val="204"/>
      </rPr>
      <t>.рел.орг..</t>
    </r>
    <r>
      <rPr>
        <sz val="11"/>
        <rFont val="Times New Roman"/>
        <family val="1"/>
        <charset val="204"/>
      </rPr>
      <t xml:space="preserve"> =</t>
    </r>
  </si>
  <si>
    <r>
      <t>Qлист</t>
    </r>
    <r>
      <rPr>
        <vertAlign val="subscript"/>
        <sz val="11"/>
        <rFont val="Times New Roman"/>
        <family val="1"/>
        <charset val="204"/>
      </rPr>
      <t>.рел.орг.</t>
    </r>
    <r>
      <rPr>
        <sz val="11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</si>
  <si>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гр.нас.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</si>
  <si>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гр.нас.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</si>
  <si>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гр.2гр.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</si>
  <si>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гр.2гр.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</si>
  <si>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гр.3гр.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</si>
  <si>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гр.3гр.</t>
    </r>
    <r>
      <rPr>
        <sz val="10"/>
        <rFont val="Times New Roman"/>
        <family val="1"/>
        <charset val="204"/>
      </rPr>
      <t xml:space="preserve"> =</t>
    </r>
  </si>
  <si>
    <r>
      <t>qгруд</t>
    </r>
    <r>
      <rPr>
        <vertAlign val="subscript"/>
        <sz val="11"/>
        <rFont val="Times New Roman"/>
        <family val="1"/>
        <charset val="204"/>
      </rPr>
      <t>.рел.орг..</t>
    </r>
    <r>
      <rPr>
        <sz val="11"/>
        <rFont val="Times New Roman"/>
        <family val="1"/>
        <charset val="204"/>
      </rPr>
      <t xml:space="preserve"> =</t>
    </r>
  </si>
  <si>
    <r>
      <t>Qгруд</t>
    </r>
    <r>
      <rPr>
        <vertAlign val="subscript"/>
        <sz val="11"/>
        <rFont val="Times New Roman"/>
        <family val="1"/>
        <charset val="204"/>
      </rPr>
      <t>.рел.орг.</t>
    </r>
    <r>
      <rPr>
        <sz val="11"/>
        <rFont val="Times New Roman"/>
        <family val="1"/>
        <charset val="204"/>
      </rPr>
      <t xml:space="preserve"> =</t>
    </r>
  </si>
  <si>
    <t>Сумарне за рік:</t>
  </si>
  <si>
    <r>
      <t>Q</t>
    </r>
    <r>
      <rPr>
        <b/>
        <vertAlign val="subscript"/>
        <sz val="10"/>
        <rFont val="Times New Roman"/>
        <family val="1"/>
        <charset val="204"/>
      </rPr>
      <t>гр.річ по підпр-у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</si>
  <si>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∑ нас.заг.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</si>
  <si>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∑нас.без приладів обліку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</si>
  <si>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гр.нас.без приладів обліку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</si>
  <si>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гр 2 гр без приладів обліку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</si>
  <si>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∑ 2гр.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</si>
  <si>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∑2 гр без приладів обліку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</si>
  <si>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гр.3гр.без приладів обліку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</si>
  <si>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∑ 3гр.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</si>
  <si>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гр.рел.орг.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</si>
  <si>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∑3 гр без приладів обліку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</si>
  <si>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∑реліг.орг.</t>
    </r>
    <r>
      <rPr>
        <sz val="10"/>
        <rFont val="Times New Roman"/>
        <family val="1"/>
        <charset val="204"/>
      </rPr>
      <t xml:space="preserve"> =</t>
    </r>
  </si>
  <si>
    <t>ДИРЕКТОР</t>
  </si>
  <si>
    <t>А.Р.Дубовськой</t>
  </si>
  <si>
    <t xml:space="preserve">Начальник виробничого відділу                        </t>
  </si>
  <si>
    <t xml:space="preserve">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</si>
</sst>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.000"/>
    <numFmt numFmtId="166" formatCode="#,##0&quot;р.&quot;;[Red]\-#,##0&quot;р.&quot;"/>
    <numFmt numFmtId="167" formatCode="0.0000"/>
    <numFmt numFmtId="168" formatCode="0.00000"/>
  </numFmts>
  <fonts count="109">
    <font>
      <sz val="10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0"/>
      <name val="Arial Cyr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5"/>
      <name val="Times New Roman"/>
      <family val="1"/>
      <charset val="204"/>
    </font>
    <font>
      <sz val="14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2"/>
      <name val="Times New Roman"/>
      <family val="1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6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b/>
      <sz val="12"/>
      <color indexed="14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14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i/>
      <sz val="10"/>
      <color indexed="14"/>
      <name val="Arial Cyr"/>
      <charset val="204"/>
    </font>
    <font>
      <sz val="12"/>
      <color indexed="12"/>
      <name val="Times New Roman"/>
      <family val="1"/>
      <charset val="204"/>
    </font>
    <font>
      <sz val="10"/>
      <color indexed="14"/>
      <name val="Arial"/>
      <family val="2"/>
      <charset val="204"/>
    </font>
    <font>
      <b/>
      <sz val="10"/>
      <name val="Arial"/>
      <family val="2"/>
      <charset val="204"/>
    </font>
    <font>
      <sz val="10"/>
      <color rgb="FFC00000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2"/>
      <name val="Arial CE"/>
      <family val="2"/>
      <charset val="238"/>
    </font>
    <font>
      <b/>
      <sz val="14"/>
      <name val="Arial Cyr"/>
      <charset val="204"/>
    </font>
    <font>
      <sz val="11"/>
      <name val="Arial Cyr"/>
      <charset val="204"/>
    </font>
    <font>
      <b/>
      <sz val="14"/>
      <name val="Times New Roman"/>
      <family val="1"/>
      <charset val="204"/>
    </font>
    <font>
      <b/>
      <i/>
      <sz val="12"/>
      <name val="Arial Cyr"/>
      <family val="2"/>
      <charset val="204"/>
    </font>
    <font>
      <i/>
      <sz val="12"/>
      <name val="Arial Cyr"/>
      <charset val="204"/>
    </font>
    <font>
      <b/>
      <sz val="10"/>
      <color indexed="20"/>
      <name val="Times New Roman"/>
      <family val="1"/>
      <charset val="204"/>
    </font>
    <font>
      <b/>
      <sz val="11"/>
      <name val="Arial Cyr"/>
      <charset val="204"/>
    </font>
    <font>
      <b/>
      <sz val="11"/>
      <color rgb="FFC0000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10"/>
      <color rgb="FFC00000"/>
      <name val="Arial Cyr"/>
      <charset val="204"/>
    </font>
    <font>
      <sz val="10"/>
      <color indexed="10"/>
      <name val="Arial Cyr"/>
      <charset val="204"/>
    </font>
    <font>
      <sz val="11"/>
      <name val="Times New Roman"/>
      <family val="1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color rgb="FFC00000"/>
      <name val="Arial Cyr"/>
      <charset val="204"/>
    </font>
    <font>
      <sz val="10"/>
      <color indexed="14"/>
      <name val="Arial Cyr"/>
      <charset val="204"/>
    </font>
    <font>
      <b/>
      <sz val="10"/>
      <color indexed="20"/>
      <name val="Arial Cyr"/>
      <charset val="204"/>
    </font>
    <font>
      <sz val="11"/>
      <color rgb="FFC00000"/>
      <name val="Times New Roman"/>
      <family val="1"/>
      <charset val="204"/>
    </font>
    <font>
      <b/>
      <sz val="11"/>
      <color indexed="60"/>
      <name val="Times New Roman"/>
      <family val="1"/>
      <charset val="204"/>
    </font>
    <font>
      <b/>
      <sz val="10"/>
      <color rgb="FFC00000"/>
      <name val="Arial"/>
      <family val="2"/>
      <charset val="204"/>
    </font>
    <font>
      <sz val="14"/>
      <name val="Times New Roman"/>
      <family val="1"/>
      <charset val="204"/>
    </font>
    <font>
      <sz val="10"/>
      <color indexed="14"/>
      <name val="Arial Cyr"/>
      <family val="2"/>
      <charset val="204"/>
    </font>
    <font>
      <sz val="10"/>
      <name val="Arial Cyr"/>
      <family val="2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sz val="9"/>
      <color indexed="14"/>
      <name val="Arial Cyr"/>
      <charset val="204"/>
    </font>
    <font>
      <sz val="8"/>
      <name val="Arial Cyr"/>
      <family val="2"/>
      <charset val="204"/>
    </font>
    <font>
      <sz val="9"/>
      <color rgb="FFC00000"/>
      <name val="Arial Cyr"/>
      <charset val="204"/>
    </font>
    <font>
      <sz val="9"/>
      <color indexed="12"/>
      <name val="Arial Cyr"/>
      <charset val="204"/>
    </font>
    <font>
      <b/>
      <sz val="9"/>
      <name val="Arial Cyr"/>
      <charset val="204"/>
    </font>
    <font>
      <b/>
      <sz val="10"/>
      <color indexed="12"/>
      <name val="Arial Cyr"/>
      <charset val="204"/>
    </font>
    <font>
      <sz val="8"/>
      <color indexed="10"/>
      <name val="Arial Cyr"/>
      <charset val="204"/>
    </font>
    <font>
      <sz val="10"/>
      <color indexed="12"/>
      <name val="Arial Cyr"/>
      <charset val="204"/>
    </font>
    <font>
      <b/>
      <sz val="8"/>
      <color indexed="14"/>
      <name val="Arial Cyr"/>
      <charset val="204"/>
    </font>
    <font>
      <sz val="8"/>
      <color indexed="14"/>
      <name val="Arial Cyr"/>
      <charset val="204"/>
    </font>
    <font>
      <b/>
      <sz val="10"/>
      <color indexed="14"/>
      <name val="Times New Roman"/>
      <family val="1"/>
      <charset val="204"/>
    </font>
    <font>
      <b/>
      <sz val="8"/>
      <name val="Arial Cyr"/>
      <charset val="204"/>
    </font>
    <font>
      <sz val="9"/>
      <color indexed="10"/>
      <name val="Arial Cyr"/>
      <charset val="204"/>
    </font>
    <font>
      <b/>
      <sz val="8"/>
      <color indexed="10"/>
      <name val="Arial Cyr"/>
      <charset val="204"/>
    </font>
    <font>
      <i/>
      <sz val="9"/>
      <name val="Arial Cyr"/>
      <charset val="204"/>
    </font>
    <font>
      <b/>
      <sz val="12"/>
      <color indexed="20"/>
      <name val="Arial Cyr"/>
      <charset val="204"/>
    </font>
    <font>
      <i/>
      <sz val="10"/>
      <color indexed="10"/>
      <name val="Arial Cyr"/>
      <charset val="204"/>
    </font>
    <font>
      <i/>
      <sz val="10"/>
      <name val="Arial Cyr"/>
      <charset val="204"/>
    </font>
    <font>
      <b/>
      <sz val="9"/>
      <color indexed="14"/>
      <name val="Arial Cyr"/>
      <charset val="204"/>
    </font>
    <font>
      <b/>
      <sz val="9"/>
      <color indexed="10"/>
      <name val="Arial Cyr"/>
      <charset val="204"/>
    </font>
    <font>
      <i/>
      <sz val="9"/>
      <color indexed="10"/>
      <name val="Arial Cyr"/>
      <charset val="204"/>
    </font>
    <font>
      <b/>
      <sz val="14"/>
      <color indexed="12"/>
      <name val="Times New Roman"/>
      <family val="1"/>
      <charset val="204"/>
    </font>
    <font>
      <sz val="14"/>
      <color indexed="12"/>
      <name val="Times New Roman"/>
      <family val="1"/>
      <charset val="204"/>
    </font>
    <font>
      <sz val="14"/>
      <color indexed="12"/>
      <name val="Arial Cyr"/>
      <charset val="204"/>
    </font>
    <font>
      <vertAlign val="subscript"/>
      <sz val="12"/>
      <name val="Times New Roman"/>
      <family val="1"/>
      <charset val="204"/>
    </font>
    <font>
      <sz val="11"/>
      <color indexed="14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b/>
      <sz val="9"/>
      <color rgb="FF0070C0"/>
      <name val="Arial"/>
      <family val="2"/>
      <charset val="204"/>
    </font>
    <font>
      <vertAlign val="subscript"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0"/>
      <color indexed="14"/>
      <name val="Arial Cyr"/>
      <family val="2"/>
      <charset val="204"/>
    </font>
    <font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rgb="FF0070C0"/>
      <name val="Arial Cyr"/>
      <charset val="204"/>
    </font>
    <font>
      <i/>
      <sz val="11"/>
      <color indexed="12"/>
      <name val="Arial Cyr"/>
      <charset val="204"/>
    </font>
    <font>
      <b/>
      <vertAlign val="subscript"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0" fontId="37" fillId="0" borderId="0">
      <alignment horizontal="centerContinuous"/>
    </xf>
    <xf numFmtId="0" fontId="1" fillId="0" borderId="0"/>
  </cellStyleXfs>
  <cellXfs count="531">
    <xf numFmtId="0" fontId="0" fillId="0" borderId="0" xfId="0"/>
    <xf numFmtId="0" fontId="1" fillId="0" borderId="0" xfId="1"/>
    <xf numFmtId="164" fontId="1" fillId="0" borderId="0" xfId="1" applyNumberFormat="1"/>
    <xf numFmtId="0" fontId="1" fillId="0" borderId="0" xfId="1" applyFont="1"/>
    <xf numFmtId="164" fontId="1" fillId="0" borderId="0" xfId="1" applyNumberFormat="1" applyFont="1"/>
    <xf numFmtId="164" fontId="5" fillId="0" borderId="0" xfId="1" applyNumberFormat="1" applyFont="1" applyAlignment="1">
      <alignment vertical="top" wrapText="1"/>
    </xf>
    <xf numFmtId="0" fontId="3" fillId="0" borderId="0" xfId="0" applyFont="1"/>
    <xf numFmtId="0" fontId="7" fillId="0" borderId="0" xfId="1" applyFont="1" applyBorder="1" applyAlignment="1">
      <alignment vertical="center"/>
    </xf>
    <xf numFmtId="164" fontId="8" fillId="0" borderId="0" xfId="1" applyNumberFormat="1" applyFont="1"/>
    <xf numFmtId="0" fontId="6" fillId="0" borderId="0" xfId="1" applyFont="1" applyBorder="1" applyAlignment="1">
      <alignment horizontal="left" vertical="center" wrapText="1"/>
    </xf>
    <xf numFmtId="164" fontId="2" fillId="0" borderId="0" xfId="1" applyNumberFormat="1" applyFont="1" applyAlignment="1">
      <alignment vertical="center"/>
    </xf>
    <xf numFmtId="0" fontId="10" fillId="0" borderId="0" xfId="1" applyFont="1" applyAlignment="1">
      <alignment horizontal="center"/>
    </xf>
    <xf numFmtId="164" fontId="10" fillId="0" borderId="0" xfId="1" applyNumberFormat="1" applyFont="1" applyAlignment="1">
      <alignment horizontal="center"/>
    </xf>
    <xf numFmtId="0" fontId="11" fillId="0" borderId="0" xfId="1" applyFont="1" applyAlignment="1">
      <alignment horizontal="center"/>
    </xf>
    <xf numFmtId="164" fontId="11" fillId="0" borderId="0" xfId="1" applyNumberFormat="1" applyFont="1" applyAlignment="1">
      <alignment horizontal="center"/>
    </xf>
    <xf numFmtId="164" fontId="15" fillId="2" borderId="8" xfId="1" applyNumberFormat="1" applyFont="1" applyFill="1" applyBorder="1" applyAlignment="1">
      <alignment horizontal="center" vertical="center" wrapText="1"/>
    </xf>
    <xf numFmtId="164" fontId="15" fillId="2" borderId="9" xfId="1" applyNumberFormat="1" applyFont="1" applyFill="1" applyBorder="1" applyAlignment="1">
      <alignment horizontal="center" vertical="center" wrapText="1"/>
    </xf>
    <xf numFmtId="164" fontId="15" fillId="2" borderId="11" xfId="1" applyNumberFormat="1" applyFont="1" applyFill="1" applyBorder="1" applyAlignment="1">
      <alignment horizontal="center" vertical="center" wrapText="1"/>
    </xf>
    <xf numFmtId="164" fontId="15" fillId="2" borderId="12" xfId="1" applyNumberFormat="1" applyFont="1" applyFill="1" applyBorder="1" applyAlignment="1">
      <alignment horizontal="center" vertical="center" wrapText="1"/>
    </xf>
    <xf numFmtId="0" fontId="16" fillId="0" borderId="13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top" wrapText="1"/>
    </xf>
    <xf numFmtId="0" fontId="5" fillId="0" borderId="15" xfId="1" applyFont="1" applyBorder="1" applyAlignment="1">
      <alignment horizontal="center" vertical="top" wrapText="1"/>
    </xf>
    <xf numFmtId="164" fontId="5" fillId="0" borderId="15" xfId="1" applyNumberFormat="1" applyFont="1" applyBorder="1" applyAlignment="1">
      <alignment horizontal="center" vertical="top" wrapText="1"/>
    </xf>
    <xf numFmtId="164" fontId="5" fillId="0" borderId="16" xfId="1" applyNumberFormat="1" applyFont="1" applyBorder="1" applyAlignment="1">
      <alignment horizontal="center" vertical="top" wrapText="1"/>
    </xf>
    <xf numFmtId="0" fontId="17" fillId="0" borderId="17" xfId="1" applyFont="1" applyBorder="1" applyAlignment="1">
      <alignment horizontal="center" vertical="center" wrapText="1"/>
    </xf>
    <xf numFmtId="0" fontId="17" fillId="0" borderId="18" xfId="1" applyFont="1" applyBorder="1" applyAlignment="1">
      <alignment horizontal="left" vertical="center" wrapText="1"/>
    </xf>
    <xf numFmtId="0" fontId="16" fillId="0" borderId="19" xfId="1" applyFont="1" applyBorder="1" applyAlignment="1">
      <alignment horizontal="center" vertical="center" wrapText="1"/>
    </xf>
    <xf numFmtId="3" fontId="17" fillId="3" borderId="19" xfId="1" applyNumberFormat="1" applyFont="1" applyFill="1" applyBorder="1" applyAlignment="1">
      <alignment horizontal="center" vertical="center" wrapText="1"/>
    </xf>
    <xf numFmtId="3" fontId="18" fillId="3" borderId="19" xfId="1" applyNumberFormat="1" applyFont="1" applyFill="1" applyBorder="1" applyAlignment="1">
      <alignment horizontal="center" vertical="center" wrapText="1"/>
    </xf>
    <xf numFmtId="165" fontId="19" fillId="0" borderId="19" xfId="1" applyNumberFormat="1" applyFont="1" applyBorder="1" applyAlignment="1">
      <alignment horizontal="center" vertical="center" wrapText="1"/>
    </xf>
    <xf numFmtId="165" fontId="17" fillId="0" borderId="19" xfId="1" applyNumberFormat="1" applyFont="1" applyBorder="1" applyAlignment="1">
      <alignment horizontal="center" vertical="center" wrapText="1"/>
    </xf>
    <xf numFmtId="165" fontId="17" fillId="0" borderId="20" xfId="1" applyNumberFormat="1" applyFont="1" applyBorder="1" applyAlignment="1">
      <alignment horizontal="center" vertical="center" wrapText="1"/>
    </xf>
    <xf numFmtId="0" fontId="20" fillId="0" borderId="21" xfId="1" applyFont="1" applyBorder="1" applyAlignment="1">
      <alignment horizontal="center" vertical="center" wrapText="1"/>
    </xf>
    <xf numFmtId="0" fontId="16" fillId="0" borderId="22" xfId="1" applyFont="1" applyBorder="1" applyAlignment="1">
      <alignment horizontal="left" vertical="center" wrapText="1"/>
    </xf>
    <xf numFmtId="0" fontId="16" fillId="0" borderId="8" xfId="1" applyFont="1" applyBorder="1" applyAlignment="1">
      <alignment horizontal="center" vertical="center" wrapText="1"/>
    </xf>
    <xf numFmtId="3" fontId="16" fillId="3" borderId="8" xfId="1" applyNumberFormat="1" applyFont="1" applyFill="1" applyBorder="1" applyAlignment="1">
      <alignment horizontal="center" vertical="center" wrapText="1"/>
    </xf>
    <xf numFmtId="3" fontId="21" fillId="0" borderId="8" xfId="1" applyNumberFormat="1" applyFont="1" applyBorder="1" applyAlignment="1">
      <alignment horizontal="center" vertical="center" wrapText="1"/>
    </xf>
    <xf numFmtId="3" fontId="22" fillId="0" borderId="8" xfId="1" applyNumberFormat="1" applyFont="1" applyBorder="1" applyAlignment="1">
      <alignment horizontal="center" vertical="center" wrapText="1"/>
    </xf>
    <xf numFmtId="3" fontId="22" fillId="0" borderId="9" xfId="1" applyNumberFormat="1" applyFont="1" applyBorder="1" applyAlignment="1">
      <alignment horizontal="center" vertical="center" wrapText="1"/>
    </xf>
    <xf numFmtId="0" fontId="16" fillId="0" borderId="23" xfId="1" applyFont="1" applyBorder="1" applyAlignment="1">
      <alignment horizontal="center" vertical="center" wrapText="1"/>
    </xf>
    <xf numFmtId="0" fontId="16" fillId="0" borderId="24" xfId="1" applyFont="1" applyBorder="1" applyAlignment="1">
      <alignment horizontal="left" vertical="center" wrapText="1"/>
    </xf>
    <xf numFmtId="0" fontId="16" fillId="0" borderId="11" xfId="1" applyFont="1" applyBorder="1" applyAlignment="1">
      <alignment horizontal="center" vertical="top" wrapText="1"/>
    </xf>
    <xf numFmtId="3" fontId="16" fillId="3" borderId="11" xfId="1" applyNumberFormat="1" applyFont="1" applyFill="1" applyBorder="1" applyAlignment="1">
      <alignment horizontal="center" vertical="center" wrapText="1"/>
    </xf>
    <xf numFmtId="164" fontId="18" fillId="0" borderId="11" xfId="1" applyNumberFormat="1" applyFont="1" applyBorder="1" applyAlignment="1">
      <alignment horizontal="center" vertical="center" wrapText="1"/>
    </xf>
    <xf numFmtId="164" fontId="16" fillId="0" borderId="11" xfId="1" applyNumberFormat="1" applyFont="1" applyBorder="1" applyAlignment="1">
      <alignment horizontal="center" vertical="center" wrapText="1"/>
    </xf>
    <xf numFmtId="2" fontId="16" fillId="0" borderId="19" xfId="1" applyNumberFormat="1" applyFont="1" applyBorder="1" applyAlignment="1">
      <alignment horizontal="center" vertical="center" wrapText="1"/>
    </xf>
    <xf numFmtId="3" fontId="17" fillId="0" borderId="19" xfId="1" applyNumberFormat="1" applyFont="1" applyBorder="1" applyAlignment="1">
      <alignment horizontal="center" vertical="center" wrapText="1"/>
    </xf>
    <xf numFmtId="3" fontId="23" fillId="0" borderId="19" xfId="1" applyNumberFormat="1" applyFont="1" applyBorder="1" applyAlignment="1">
      <alignment horizontal="center" vertical="center" wrapText="1"/>
    </xf>
    <xf numFmtId="3" fontId="23" fillId="0" borderId="20" xfId="1" applyNumberFormat="1" applyFont="1" applyBorder="1" applyAlignment="1">
      <alignment horizontal="center" vertical="center" wrapText="1"/>
    </xf>
    <xf numFmtId="164" fontId="2" fillId="0" borderId="0" xfId="1" applyNumberFormat="1" applyFont="1"/>
    <xf numFmtId="0" fontId="16" fillId="0" borderId="21" xfId="1" applyFont="1" applyBorder="1" applyAlignment="1">
      <alignment horizontal="center" vertical="center" wrapText="1"/>
    </xf>
    <xf numFmtId="2" fontId="16" fillId="0" borderId="8" xfId="1" applyNumberFormat="1" applyFont="1" applyBorder="1" applyAlignment="1">
      <alignment horizontal="center" vertical="center" wrapText="1"/>
    </xf>
    <xf numFmtId="3" fontId="16" fillId="0" borderId="8" xfId="1" applyNumberFormat="1" applyFont="1" applyBorder="1" applyAlignment="1">
      <alignment horizontal="center" vertical="center" wrapText="1"/>
    </xf>
    <xf numFmtId="0" fontId="1" fillId="0" borderId="0" xfId="1" applyFont="1" applyBorder="1"/>
    <xf numFmtId="0" fontId="16" fillId="0" borderId="11" xfId="1" applyFont="1" applyBorder="1" applyAlignment="1">
      <alignment horizontal="center" vertical="center" wrapText="1"/>
    </xf>
    <xf numFmtId="3" fontId="16" fillId="0" borderId="11" xfId="1" applyNumberFormat="1" applyFont="1" applyBorder="1" applyAlignment="1">
      <alignment horizontal="center" vertical="center" wrapText="1"/>
    </xf>
    <xf numFmtId="3" fontId="22" fillId="0" borderId="11" xfId="1" applyNumberFormat="1" applyFont="1" applyBorder="1" applyAlignment="1">
      <alignment horizontal="center" vertical="center" wrapText="1"/>
    </xf>
    <xf numFmtId="3" fontId="22" fillId="0" borderId="12" xfId="1" applyNumberFormat="1" applyFont="1" applyBorder="1" applyAlignment="1">
      <alignment horizontal="center" vertical="center" wrapText="1"/>
    </xf>
    <xf numFmtId="2" fontId="17" fillId="0" borderId="0" xfId="1" applyNumberFormat="1" applyFont="1" applyBorder="1" applyAlignment="1">
      <alignment horizontal="center" vertical="center" wrapText="1"/>
    </xf>
    <xf numFmtId="2" fontId="17" fillId="0" borderId="25" xfId="1" applyNumberFormat="1" applyFont="1" applyBorder="1" applyAlignment="1">
      <alignment horizontal="center" vertical="center" wrapText="1"/>
    </xf>
    <xf numFmtId="2" fontId="17" fillId="0" borderId="26" xfId="1" applyNumberFormat="1" applyFont="1" applyBorder="1" applyAlignment="1">
      <alignment horizontal="left" vertical="center" wrapText="1"/>
    </xf>
    <xf numFmtId="2" fontId="17" fillId="0" borderId="27" xfId="1" applyNumberFormat="1" applyFont="1" applyBorder="1" applyAlignment="1">
      <alignment horizontal="center" vertical="center" wrapText="1"/>
    </xf>
    <xf numFmtId="3" fontId="17" fillId="0" borderId="28" xfId="1" applyNumberFormat="1" applyFont="1" applyBorder="1" applyAlignment="1">
      <alignment horizontal="center" vertical="center" wrapText="1"/>
    </xf>
    <xf numFmtId="3" fontId="17" fillId="0" borderId="10" xfId="1" applyNumberFormat="1" applyFont="1" applyBorder="1" applyAlignment="1">
      <alignment horizontal="center" vertical="center" wrapText="1"/>
    </xf>
    <xf numFmtId="165" fontId="18" fillId="0" borderId="10" xfId="1" applyNumberFormat="1" applyFont="1" applyBorder="1" applyAlignment="1">
      <alignment horizontal="center" vertical="center" wrapText="1"/>
    </xf>
    <xf numFmtId="165" fontId="17" fillId="0" borderId="10" xfId="1" applyNumberFormat="1" applyFont="1" applyBorder="1" applyAlignment="1">
      <alignment horizontal="center" vertical="center" wrapText="1"/>
    </xf>
    <xf numFmtId="2" fontId="17" fillId="0" borderId="18" xfId="1" applyNumberFormat="1" applyFont="1" applyBorder="1" applyAlignment="1">
      <alignment horizontal="left" vertical="center" wrapText="1"/>
    </xf>
    <xf numFmtId="164" fontId="17" fillId="3" borderId="19" xfId="1" applyNumberFormat="1" applyFont="1" applyFill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top" wrapText="1"/>
    </xf>
    <xf numFmtId="10" fontId="16" fillId="0" borderId="8" xfId="2" applyNumberFormat="1" applyFont="1" applyBorder="1" applyAlignment="1">
      <alignment horizontal="center" vertical="top" wrapText="1"/>
    </xf>
    <xf numFmtId="10" fontId="24" fillId="0" borderId="8" xfId="2" applyNumberFormat="1" applyFont="1" applyBorder="1" applyAlignment="1">
      <alignment horizontal="center" vertical="top" wrapText="1"/>
    </xf>
    <xf numFmtId="10" fontId="22" fillId="0" borderId="8" xfId="2" applyNumberFormat="1" applyFont="1" applyBorder="1" applyAlignment="1">
      <alignment horizontal="center" vertical="top" wrapText="1"/>
    </xf>
    <xf numFmtId="10" fontId="22" fillId="0" borderId="9" xfId="2" applyNumberFormat="1" applyFont="1" applyBorder="1" applyAlignment="1">
      <alignment horizontal="center" vertical="top" wrapText="1"/>
    </xf>
    <xf numFmtId="164" fontId="16" fillId="0" borderId="8" xfId="1" applyNumberFormat="1" applyFont="1" applyBorder="1" applyAlignment="1">
      <alignment horizontal="center" vertical="center" wrapText="1"/>
    </xf>
    <xf numFmtId="164" fontId="22" fillId="0" borderId="8" xfId="1" applyNumberFormat="1" applyFont="1" applyBorder="1" applyAlignment="1">
      <alignment horizontal="center" vertical="center" wrapText="1"/>
    </xf>
    <xf numFmtId="164" fontId="16" fillId="0" borderId="9" xfId="1" applyNumberFormat="1" applyFont="1" applyBorder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4" fontId="25" fillId="0" borderId="11" xfId="1" applyNumberFormat="1" applyFont="1" applyBorder="1" applyAlignment="1">
      <alignment horizontal="center" vertical="top" wrapText="1"/>
    </xf>
    <xf numFmtId="4" fontId="26" fillId="0" borderId="11" xfId="1" applyNumberFormat="1" applyFont="1" applyBorder="1" applyAlignment="1">
      <alignment horizontal="center" vertical="top" wrapText="1"/>
    </xf>
    <xf numFmtId="164" fontId="16" fillId="0" borderId="11" xfId="1" applyNumberFormat="1" applyFont="1" applyBorder="1" applyAlignment="1">
      <alignment horizontal="center" vertical="top" wrapText="1"/>
    </xf>
    <xf numFmtId="164" fontId="16" fillId="0" borderId="12" xfId="1" applyNumberFormat="1" applyFont="1" applyBorder="1" applyAlignment="1">
      <alignment horizontal="center" vertical="top" wrapText="1"/>
    </xf>
    <xf numFmtId="1" fontId="17" fillId="0" borderId="19" xfId="1" applyNumberFormat="1" applyFont="1" applyBorder="1" applyAlignment="1">
      <alignment horizontal="center" vertical="center" wrapText="1"/>
    </xf>
    <xf numFmtId="164" fontId="27" fillId="4" borderId="19" xfId="1" applyNumberFormat="1" applyFont="1" applyFill="1" applyBorder="1" applyAlignment="1">
      <alignment horizontal="center" vertical="center" wrapText="1"/>
    </xf>
    <xf numFmtId="164" fontId="17" fillId="0" borderId="19" xfId="1" applyNumberFormat="1" applyFont="1" applyBorder="1" applyAlignment="1">
      <alignment horizontal="center" vertical="center" wrapText="1"/>
    </xf>
    <xf numFmtId="164" fontId="17" fillId="0" borderId="20" xfId="1" applyNumberFormat="1" applyFont="1" applyBorder="1" applyAlignment="1">
      <alignment horizontal="center" vertical="center" wrapText="1"/>
    </xf>
    <xf numFmtId="1" fontId="16" fillId="0" borderId="8" xfId="1" applyNumberFormat="1" applyFont="1" applyBorder="1" applyAlignment="1">
      <alignment horizontal="center" vertical="center" wrapText="1"/>
    </xf>
    <xf numFmtId="1" fontId="16" fillId="0" borderId="9" xfId="1" applyNumberFormat="1" applyFont="1" applyBorder="1" applyAlignment="1">
      <alignment horizontal="center" vertical="center" wrapText="1"/>
    </xf>
    <xf numFmtId="0" fontId="16" fillId="0" borderId="29" xfId="1" applyFont="1" applyBorder="1" applyAlignment="1">
      <alignment horizontal="center" vertical="center" wrapText="1"/>
    </xf>
    <xf numFmtId="0" fontId="16" fillId="0" borderId="30" xfId="1" applyFont="1" applyBorder="1" applyAlignment="1">
      <alignment horizontal="left" vertical="center" wrapText="1"/>
    </xf>
    <xf numFmtId="0" fontId="16" fillId="0" borderId="31" xfId="1" applyFont="1" applyBorder="1" applyAlignment="1">
      <alignment horizontal="center" vertical="center" wrapText="1"/>
    </xf>
    <xf numFmtId="165" fontId="16" fillId="3" borderId="31" xfId="1" applyNumberFormat="1" applyFont="1" applyFill="1" applyBorder="1" applyAlignment="1">
      <alignment horizontal="center" vertical="center" wrapText="1"/>
    </xf>
    <xf numFmtId="3" fontId="16" fillId="3" borderId="31" xfId="1" applyNumberFormat="1" applyFont="1" applyFill="1" applyBorder="1" applyAlignment="1">
      <alignment horizontal="center" vertical="center" wrapText="1"/>
    </xf>
    <xf numFmtId="164" fontId="16" fillId="3" borderId="31" xfId="1" applyNumberFormat="1" applyFont="1" applyFill="1" applyBorder="1" applyAlignment="1">
      <alignment horizontal="center" vertical="center" wrapText="1"/>
    </xf>
    <xf numFmtId="164" fontId="16" fillId="0" borderId="31" xfId="1" applyNumberFormat="1" applyFont="1" applyBorder="1" applyAlignment="1">
      <alignment horizontal="center" vertical="center" wrapText="1"/>
    </xf>
    <xf numFmtId="164" fontId="16" fillId="0" borderId="32" xfId="1" applyNumberFormat="1" applyFont="1" applyBorder="1" applyAlignment="1">
      <alignment horizontal="center" vertical="center" wrapText="1"/>
    </xf>
    <xf numFmtId="0" fontId="16" fillId="0" borderId="33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left" vertical="center" wrapText="1"/>
    </xf>
    <xf numFmtId="0" fontId="16" fillId="0" borderId="34" xfId="1" applyFont="1" applyBorder="1" applyAlignment="1">
      <alignment horizontal="center" vertical="center" wrapText="1"/>
    </xf>
    <xf numFmtId="3" fontId="16" fillId="0" borderId="34" xfId="1" applyNumberFormat="1" applyFont="1" applyBorder="1" applyAlignment="1">
      <alignment horizontal="center" vertical="center" wrapText="1"/>
    </xf>
    <xf numFmtId="3" fontId="5" fillId="0" borderId="34" xfId="1" applyNumberFormat="1" applyFont="1" applyBorder="1" applyAlignment="1">
      <alignment horizontal="center" vertical="center" wrapText="1"/>
    </xf>
    <xf numFmtId="164" fontId="5" fillId="3" borderId="34" xfId="1" applyNumberFormat="1" applyFont="1" applyFill="1" applyBorder="1" applyAlignment="1">
      <alignment horizontal="center" vertical="center" wrapText="1"/>
    </xf>
    <xf numFmtId="164" fontId="5" fillId="0" borderId="34" xfId="1" applyNumberFormat="1" applyFont="1" applyBorder="1" applyAlignment="1">
      <alignment horizontal="center" vertical="center" wrapText="1"/>
    </xf>
    <xf numFmtId="164" fontId="5" fillId="0" borderId="35" xfId="1" applyNumberFormat="1" applyFont="1" applyBorder="1" applyAlignment="1">
      <alignment horizontal="center" vertical="center" wrapText="1"/>
    </xf>
    <xf numFmtId="0" fontId="16" fillId="0" borderId="36" xfId="1" applyFont="1" applyBorder="1" applyAlignment="1">
      <alignment horizontal="left" vertical="center" wrapText="1"/>
    </xf>
    <xf numFmtId="0" fontId="16" fillId="0" borderId="22" xfId="1" applyFont="1" applyBorder="1" applyAlignment="1">
      <alignment horizontal="center" vertical="top" wrapText="1"/>
    </xf>
    <xf numFmtId="165" fontId="28" fillId="0" borderId="8" xfId="1" applyNumberFormat="1" applyFont="1" applyBorder="1" applyAlignment="1">
      <alignment horizontal="center" vertical="top" wrapText="1"/>
    </xf>
    <xf numFmtId="3" fontId="16" fillId="0" borderId="8" xfId="1" applyNumberFormat="1" applyFont="1" applyBorder="1" applyAlignment="1">
      <alignment horizontal="center" vertical="top" wrapText="1"/>
    </xf>
    <xf numFmtId="164" fontId="5" fillId="3" borderId="8" xfId="1" applyNumberFormat="1" applyFont="1" applyFill="1" applyBorder="1" applyAlignment="1">
      <alignment horizontal="center" vertical="center" wrapText="1"/>
    </xf>
    <xf numFmtId="164" fontId="5" fillId="0" borderId="8" xfId="1" applyNumberFormat="1" applyFont="1" applyBorder="1" applyAlignment="1">
      <alignment horizontal="center" vertical="top" wrapText="1"/>
    </xf>
    <xf numFmtId="164" fontId="5" fillId="0" borderId="9" xfId="1" applyNumberFormat="1" applyFont="1" applyBorder="1" applyAlignment="1">
      <alignment horizontal="center" vertical="top" wrapText="1"/>
    </xf>
    <xf numFmtId="0" fontId="16" fillId="0" borderId="6" xfId="1" applyFont="1" applyBorder="1" applyAlignment="1">
      <alignment horizontal="left" vertical="center" wrapText="1"/>
    </xf>
    <xf numFmtId="10" fontId="29" fillId="0" borderId="8" xfId="2" applyNumberFormat="1" applyFont="1" applyBorder="1" applyAlignment="1">
      <alignment horizontal="center" vertical="top" wrapText="1"/>
    </xf>
    <xf numFmtId="0" fontId="30" fillId="0" borderId="36" xfId="0" applyFont="1" applyBorder="1" applyAlignment="1">
      <alignment horizontal="left" vertical="center"/>
    </xf>
    <xf numFmtId="164" fontId="0" fillId="0" borderId="37" xfId="0" applyNumberFormat="1" applyFont="1" applyBorder="1" applyAlignment="1">
      <alignment horizontal="center" vertical="center"/>
    </xf>
    <xf numFmtId="1" fontId="16" fillId="5" borderId="8" xfId="2" applyNumberFormat="1" applyFont="1" applyFill="1" applyBorder="1" applyAlignment="1">
      <alignment horizontal="center" vertical="top" wrapText="1"/>
    </xf>
    <xf numFmtId="164" fontId="5" fillId="0" borderId="8" xfId="2" applyNumberFormat="1" applyFont="1" applyBorder="1" applyAlignment="1">
      <alignment horizontal="center" vertical="top" wrapText="1"/>
    </xf>
    <xf numFmtId="164" fontId="5" fillId="0" borderId="9" xfId="2" applyNumberFormat="1" applyFont="1" applyBorder="1" applyAlignment="1">
      <alignment horizontal="center" vertical="top" wrapText="1"/>
    </xf>
    <xf numFmtId="0" fontId="16" fillId="0" borderId="38" xfId="1" applyFont="1" applyBorder="1" applyAlignment="1">
      <alignment horizontal="left" vertical="center" wrapText="1"/>
    </xf>
    <xf numFmtId="164" fontId="31" fillId="0" borderId="8" xfId="2" applyNumberFormat="1" applyFont="1" applyBorder="1" applyAlignment="1">
      <alignment horizontal="center" vertical="top" wrapText="1"/>
    </xf>
    <xf numFmtId="0" fontId="16" fillId="0" borderId="39" xfId="1" applyFont="1" applyBorder="1" applyAlignment="1">
      <alignment horizontal="left" vertical="center" wrapText="1"/>
    </xf>
    <xf numFmtId="165" fontId="16" fillId="0" borderId="8" xfId="1" applyNumberFormat="1" applyFont="1" applyBorder="1" applyAlignment="1">
      <alignment horizontal="center" vertical="top" wrapText="1"/>
    </xf>
    <xf numFmtId="1" fontId="16" fillId="0" borderId="8" xfId="2" applyNumberFormat="1" applyFont="1" applyBorder="1" applyAlignment="1">
      <alignment horizontal="center" vertical="top" wrapText="1"/>
    </xf>
    <xf numFmtId="49" fontId="16" fillId="0" borderId="21" xfId="1" applyNumberFormat="1" applyFont="1" applyBorder="1" applyAlignment="1">
      <alignment horizontal="center" vertical="center" wrapText="1"/>
    </xf>
    <xf numFmtId="164" fontId="5" fillId="3" borderId="8" xfId="1" applyNumberFormat="1" applyFont="1" applyFill="1" applyBorder="1" applyAlignment="1">
      <alignment horizontal="center" vertical="top" wrapText="1"/>
    </xf>
    <xf numFmtId="0" fontId="16" fillId="0" borderId="40" xfId="1" applyFont="1" applyBorder="1" applyAlignment="1">
      <alignment horizontal="left" vertical="center" wrapText="1"/>
    </xf>
    <xf numFmtId="10" fontId="29" fillId="0" borderId="11" xfId="2" applyNumberFormat="1" applyFont="1" applyBorder="1" applyAlignment="1">
      <alignment horizontal="center" vertical="top" wrapText="1"/>
    </xf>
    <xf numFmtId="10" fontId="29" fillId="0" borderId="31" xfId="2" applyNumberFormat="1" applyFont="1" applyBorder="1" applyAlignment="1">
      <alignment horizontal="center" vertical="top" wrapText="1"/>
    </xf>
    <xf numFmtId="10" fontId="22" fillId="0" borderId="11" xfId="2" applyNumberFormat="1" applyFont="1" applyBorder="1" applyAlignment="1">
      <alignment horizontal="center" vertical="top" wrapText="1"/>
    </xf>
    <xf numFmtId="10" fontId="22" fillId="0" borderId="12" xfId="2" applyNumberFormat="1" applyFont="1" applyBorder="1" applyAlignment="1">
      <alignment horizontal="center" vertical="top" wrapText="1"/>
    </xf>
    <xf numFmtId="0" fontId="33" fillId="0" borderId="0" xfId="1" applyFont="1"/>
    <xf numFmtId="164" fontId="17" fillId="0" borderId="41" xfId="1" applyNumberFormat="1" applyFont="1" applyBorder="1" applyAlignment="1">
      <alignment horizontal="center" vertical="center" wrapText="1"/>
    </xf>
    <xf numFmtId="164" fontId="17" fillId="3" borderId="33" xfId="1" applyNumberFormat="1" applyFont="1" applyFill="1" applyBorder="1" applyAlignment="1">
      <alignment horizontal="center" vertical="center" wrapText="1"/>
    </xf>
    <xf numFmtId="164" fontId="17" fillId="0" borderId="18" xfId="1" applyNumberFormat="1" applyFont="1" applyBorder="1" applyAlignment="1">
      <alignment horizontal="center" vertical="center" wrapText="1"/>
    </xf>
    <xf numFmtId="164" fontId="23" fillId="0" borderId="19" xfId="1" applyNumberFormat="1" applyFont="1" applyBorder="1" applyAlignment="1">
      <alignment horizontal="center" vertical="center" wrapText="1"/>
    </xf>
    <xf numFmtId="164" fontId="23" fillId="0" borderId="20" xfId="1" applyNumberFormat="1" applyFont="1" applyBorder="1" applyAlignment="1">
      <alignment horizontal="center" vertical="center" wrapText="1"/>
    </xf>
    <xf numFmtId="165" fontId="16" fillId="0" borderId="42" xfId="1" applyNumberFormat="1" applyFont="1" applyBorder="1" applyAlignment="1">
      <alignment horizontal="center" vertical="top" wrapText="1"/>
    </xf>
    <xf numFmtId="165" fontId="16" fillId="3" borderId="21" xfId="1" applyNumberFormat="1" applyFont="1" applyFill="1" applyBorder="1" applyAlignment="1">
      <alignment horizontal="center" vertical="top" wrapText="1"/>
    </xf>
    <xf numFmtId="164" fontId="16" fillId="0" borderId="22" xfId="1" applyNumberFormat="1" applyFont="1" applyBorder="1" applyAlignment="1">
      <alignment horizontal="center" vertical="top" wrapText="1"/>
    </xf>
    <xf numFmtId="164" fontId="22" fillId="0" borderId="8" xfId="1" applyNumberFormat="1" applyFont="1" applyBorder="1" applyAlignment="1">
      <alignment horizontal="center" vertical="top" wrapText="1"/>
    </xf>
    <xf numFmtId="164" fontId="22" fillId="0" borderId="9" xfId="1" applyNumberFormat="1" applyFont="1" applyBorder="1" applyAlignment="1">
      <alignment horizontal="center" vertical="top" wrapText="1"/>
    </xf>
    <xf numFmtId="165" fontId="26" fillId="6" borderId="21" xfId="1" applyNumberFormat="1" applyFont="1" applyFill="1" applyBorder="1" applyAlignment="1">
      <alignment horizontal="center" vertical="top" wrapText="1"/>
    </xf>
    <xf numFmtId="165" fontId="16" fillId="0" borderId="43" xfId="1" applyNumberFormat="1" applyFont="1" applyBorder="1" applyAlignment="1">
      <alignment horizontal="center" vertical="top" wrapText="1"/>
    </xf>
    <xf numFmtId="164" fontId="0" fillId="3" borderId="23" xfId="0" applyNumberFormat="1" applyFont="1" applyFill="1" applyBorder="1" applyAlignment="1">
      <alignment horizontal="center" vertical="center"/>
    </xf>
    <xf numFmtId="164" fontId="16" fillId="0" borderId="24" xfId="1" applyNumberFormat="1" applyFont="1" applyBorder="1" applyAlignment="1">
      <alignment horizontal="center" vertical="top" wrapText="1"/>
    </xf>
    <xf numFmtId="164" fontId="22" fillId="0" borderId="11" xfId="1" applyNumberFormat="1" applyFont="1" applyBorder="1" applyAlignment="1">
      <alignment horizontal="center" vertical="top" wrapText="1"/>
    </xf>
    <xf numFmtId="164" fontId="22" fillId="0" borderId="12" xfId="1" applyNumberFormat="1" applyFont="1" applyBorder="1" applyAlignment="1">
      <alignment horizontal="center" vertical="top" wrapText="1"/>
    </xf>
    <xf numFmtId="1" fontId="1" fillId="0" borderId="0" xfId="1" applyNumberFormat="1"/>
    <xf numFmtId="165" fontId="1" fillId="0" borderId="0" xfId="1" applyNumberFormat="1"/>
    <xf numFmtId="165" fontId="1" fillId="0" borderId="0" xfId="1" applyNumberFormat="1" applyAlignment="1">
      <alignment horizontal="right"/>
    </xf>
    <xf numFmtId="164" fontId="2" fillId="0" borderId="0" xfId="1" applyNumberFormat="1" applyFont="1" applyAlignment="1">
      <alignment horizontal="center"/>
    </xf>
    <xf numFmtId="164" fontId="32" fillId="0" borderId="0" xfId="1" applyNumberFormat="1" applyFont="1"/>
    <xf numFmtId="0" fontId="7" fillId="0" borderId="0" xfId="1" applyFont="1"/>
    <xf numFmtId="164" fontId="7" fillId="0" borderId="0" xfId="1" applyNumberFormat="1" applyFont="1"/>
    <xf numFmtId="164" fontId="34" fillId="0" borderId="0" xfId="1" applyNumberFormat="1" applyFont="1"/>
    <xf numFmtId="0" fontId="0" fillId="0" borderId="0" xfId="0" applyBorder="1"/>
    <xf numFmtId="0" fontId="4" fillId="0" borderId="0" xfId="0" applyFont="1"/>
    <xf numFmtId="0" fontId="0" fillId="0" borderId="0" xfId="0" applyAlignment="1">
      <alignment horizontal="center"/>
    </xf>
    <xf numFmtId="164" fontId="4" fillId="0" borderId="0" xfId="0" applyNumberFormat="1" applyFont="1"/>
    <xf numFmtId="0" fontId="4" fillId="0" borderId="0" xfId="0" applyFont="1" applyBorder="1"/>
    <xf numFmtId="0" fontId="38" fillId="0" borderId="0" xfId="0" applyFont="1" applyAlignment="1"/>
    <xf numFmtId="164" fontId="39" fillId="0" borderId="0" xfId="0" applyNumberFormat="1" applyFont="1"/>
    <xf numFmtId="0" fontId="39" fillId="0" borderId="0" xfId="0" applyFont="1"/>
    <xf numFmtId="0" fontId="40" fillId="0" borderId="0" xfId="0" applyFont="1" applyAlignment="1">
      <alignment vertical="center"/>
    </xf>
    <xf numFmtId="164" fontId="40" fillId="0" borderId="0" xfId="0" applyNumberFormat="1" applyFont="1" applyAlignment="1">
      <alignment vertical="center"/>
    </xf>
    <xf numFmtId="0" fontId="40" fillId="0" borderId="0" xfId="0" applyFont="1" applyAlignment="1">
      <alignment horizontal="right" vertical="center"/>
    </xf>
    <xf numFmtId="0" fontId="40" fillId="0" borderId="0" xfId="0" applyFont="1" applyAlignment="1">
      <alignment horizontal="center" vertical="center"/>
    </xf>
    <xf numFmtId="164" fontId="0" fillId="0" borderId="0" xfId="0" applyNumberFormat="1"/>
    <xf numFmtId="0" fontId="9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0" fontId="41" fillId="0" borderId="0" xfId="0" applyFont="1" applyAlignment="1"/>
    <xf numFmtId="0" fontId="41" fillId="0" borderId="44" xfId="0" applyFont="1" applyBorder="1" applyAlignment="1"/>
    <xf numFmtId="164" fontId="42" fillId="0" borderId="44" xfId="0" applyNumberFormat="1" applyFont="1" applyBorder="1" applyAlignment="1"/>
    <xf numFmtId="0" fontId="16" fillId="0" borderId="37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/>
    </xf>
    <xf numFmtId="0" fontId="0" fillId="0" borderId="0" xfId="0" applyFont="1"/>
    <xf numFmtId="0" fontId="17" fillId="0" borderId="37" xfId="0" applyFont="1" applyBorder="1" applyAlignment="1">
      <alignment horizontal="center" vertical="center" wrapText="1"/>
    </xf>
    <xf numFmtId="164" fontId="15" fillId="0" borderId="37" xfId="0" applyNumberFormat="1" applyFont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164" fontId="15" fillId="0" borderId="37" xfId="0" applyNumberFormat="1" applyFont="1" applyFill="1" applyBorder="1" applyAlignment="1">
      <alignment horizontal="center" vertical="center" wrapText="1"/>
    </xf>
    <xf numFmtId="164" fontId="44" fillId="0" borderId="37" xfId="0" applyNumberFormat="1" applyFont="1" applyBorder="1" applyAlignment="1">
      <alignment horizontal="center" vertical="center"/>
    </xf>
    <xf numFmtId="164" fontId="16" fillId="0" borderId="37" xfId="0" applyNumberFormat="1" applyFont="1" applyBorder="1" applyAlignment="1">
      <alignment horizontal="center" vertical="center" wrapText="1"/>
    </xf>
    <xf numFmtId="164" fontId="17" fillId="0" borderId="37" xfId="0" applyNumberFormat="1" applyFont="1" applyBorder="1" applyAlignment="1">
      <alignment horizontal="center" vertical="center" wrapText="1"/>
    </xf>
    <xf numFmtId="164" fontId="46" fillId="0" borderId="37" xfId="0" applyNumberFormat="1" applyFont="1" applyBorder="1" applyAlignment="1">
      <alignment horizontal="center" vertical="center"/>
    </xf>
    <xf numFmtId="2" fontId="16" fillId="0" borderId="37" xfId="0" applyNumberFormat="1" applyFont="1" applyBorder="1" applyAlignment="1">
      <alignment horizontal="center" vertical="center" wrapText="1"/>
    </xf>
    <xf numFmtId="2" fontId="17" fillId="0" borderId="37" xfId="0" applyNumberFormat="1" applyFont="1" applyBorder="1" applyAlignment="1">
      <alignment horizontal="center" vertical="center" wrapText="1"/>
    </xf>
    <xf numFmtId="0" fontId="0" fillId="0" borderId="0" xfId="0" applyFill="1"/>
    <xf numFmtId="0" fontId="17" fillId="0" borderId="37" xfId="0" applyFont="1" applyFill="1" applyBorder="1" applyAlignment="1">
      <alignment horizontal="center" vertical="center" wrapText="1"/>
    </xf>
    <xf numFmtId="164" fontId="17" fillId="0" borderId="37" xfId="0" applyNumberFormat="1" applyFont="1" applyFill="1" applyBorder="1" applyAlignment="1">
      <alignment horizontal="center" vertical="center" wrapText="1"/>
    </xf>
    <xf numFmtId="164" fontId="47" fillId="0" borderId="37" xfId="0" applyNumberFormat="1" applyFont="1" applyFill="1" applyBorder="1" applyAlignment="1">
      <alignment horizontal="center" vertical="center"/>
    </xf>
    <xf numFmtId="164" fontId="48" fillId="0" borderId="37" xfId="0" applyNumberFormat="1" applyFont="1" applyFill="1" applyBorder="1" applyAlignment="1">
      <alignment horizontal="center" vertical="center"/>
    </xf>
    <xf numFmtId="0" fontId="50" fillId="0" borderId="37" xfId="0" applyFont="1" applyBorder="1" applyAlignment="1">
      <alignment horizontal="center" vertical="center" wrapText="1"/>
    </xf>
    <xf numFmtId="164" fontId="50" fillId="0" borderId="37" xfId="0" applyNumberFormat="1" applyFont="1" applyBorder="1" applyAlignment="1">
      <alignment horizontal="center" vertical="center" wrapText="1"/>
    </xf>
    <xf numFmtId="1" fontId="50" fillId="0" borderId="37" xfId="0" applyNumberFormat="1" applyFont="1" applyBorder="1" applyAlignment="1">
      <alignment horizontal="center" vertical="center" wrapText="1"/>
    </xf>
    <xf numFmtId="1" fontId="15" fillId="0" borderId="37" xfId="0" applyNumberFormat="1" applyFont="1" applyBorder="1" applyAlignment="1">
      <alignment horizontal="center" vertical="center" wrapText="1"/>
    </xf>
    <xf numFmtId="164" fontId="51" fillId="0" borderId="37" xfId="0" applyNumberFormat="1" applyFont="1" applyBorder="1" applyAlignment="1">
      <alignment horizontal="center" vertical="center"/>
    </xf>
    <xf numFmtId="164" fontId="52" fillId="0" borderId="37" xfId="0" applyNumberFormat="1" applyFont="1" applyBorder="1" applyAlignment="1">
      <alignment horizontal="center" vertical="center"/>
    </xf>
    <xf numFmtId="164" fontId="44" fillId="3" borderId="37" xfId="0" applyNumberFormat="1" applyFont="1" applyFill="1" applyBorder="1" applyAlignment="1">
      <alignment horizontal="center" vertical="center"/>
    </xf>
    <xf numFmtId="2" fontId="16" fillId="0" borderId="37" xfId="0" applyNumberFormat="1" applyFont="1" applyBorder="1" applyAlignment="1">
      <alignment horizontal="center" vertical="center"/>
    </xf>
    <xf numFmtId="2" fontId="17" fillId="0" borderId="37" xfId="0" applyNumberFormat="1" applyFont="1" applyBorder="1" applyAlignment="1">
      <alignment horizontal="center" vertical="center"/>
    </xf>
    <xf numFmtId="1" fontId="16" fillId="0" borderId="37" xfId="0" applyNumberFormat="1" applyFont="1" applyBorder="1" applyAlignment="1">
      <alignment horizontal="center" vertical="center"/>
    </xf>
    <xf numFmtId="1" fontId="17" fillId="0" borderId="37" xfId="0" applyNumberFormat="1" applyFont="1" applyBorder="1" applyAlignment="1">
      <alignment horizontal="center" vertical="center"/>
    </xf>
    <xf numFmtId="2" fontId="46" fillId="0" borderId="37" xfId="0" applyNumberFormat="1" applyFont="1" applyBorder="1" applyAlignment="1">
      <alignment horizontal="center" vertical="center"/>
    </xf>
    <xf numFmtId="2" fontId="48" fillId="0" borderId="37" xfId="0" applyNumberFormat="1" applyFont="1" applyBorder="1" applyAlignment="1">
      <alignment horizontal="center" vertical="center"/>
    </xf>
    <xf numFmtId="164" fontId="19" fillId="0" borderId="37" xfId="0" applyNumberFormat="1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1" fontId="24" fillId="0" borderId="37" xfId="0" applyNumberFormat="1" applyFont="1" applyBorder="1" applyAlignment="1">
      <alignment horizontal="center" vertical="center" wrapText="1"/>
    </xf>
    <xf numFmtId="1" fontId="19" fillId="0" borderId="37" xfId="0" applyNumberFormat="1" applyFont="1" applyBorder="1" applyAlignment="1">
      <alignment horizontal="center" vertical="center" wrapText="1"/>
    </xf>
    <xf numFmtId="164" fontId="53" fillId="0" borderId="0" xfId="0" applyNumberFormat="1" applyFont="1" applyAlignment="1">
      <alignment horizontal="center"/>
    </xf>
    <xf numFmtId="0" fontId="15" fillId="0" borderId="37" xfId="0" applyFont="1" applyBorder="1" applyAlignment="1">
      <alignment horizontal="center" vertical="center" wrapText="1"/>
    </xf>
    <xf numFmtId="164" fontId="15" fillId="3" borderId="37" xfId="0" applyNumberFormat="1" applyFont="1" applyFill="1" applyBorder="1" applyAlignment="1">
      <alignment horizontal="center" vertical="center" wrapText="1"/>
    </xf>
    <xf numFmtId="164" fontId="3" fillId="0" borderId="0" xfId="0" applyNumberFormat="1" applyFont="1"/>
    <xf numFmtId="164" fontId="3" fillId="0" borderId="0" xfId="0" applyNumberFormat="1" applyFont="1" applyAlignment="1">
      <alignment horizontal="center"/>
    </xf>
    <xf numFmtId="164" fontId="25" fillId="0" borderId="37" xfId="0" applyNumberFormat="1" applyFont="1" applyBorder="1" applyAlignment="1">
      <alignment horizontal="center" vertical="center" wrapText="1"/>
    </xf>
    <xf numFmtId="164" fontId="47" fillId="0" borderId="37" xfId="0" applyNumberFormat="1" applyFont="1" applyBorder="1" applyAlignment="1">
      <alignment horizontal="center" vertical="center"/>
    </xf>
    <xf numFmtId="164" fontId="55" fillId="0" borderId="37" xfId="0" applyNumberFormat="1" applyFont="1" applyBorder="1" applyAlignment="1">
      <alignment horizontal="center" vertical="center"/>
    </xf>
    <xf numFmtId="164" fontId="56" fillId="0" borderId="37" xfId="0" applyNumberFormat="1" applyFont="1" applyBorder="1" applyAlignment="1">
      <alignment horizontal="center" vertical="center" wrapText="1"/>
    </xf>
    <xf numFmtId="164" fontId="50" fillId="3" borderId="37" xfId="0" applyNumberFormat="1" applyFont="1" applyFill="1" applyBorder="1" applyAlignment="1">
      <alignment horizontal="center" vertical="center" wrapText="1"/>
    </xf>
    <xf numFmtId="164" fontId="45" fillId="0" borderId="37" xfId="0" applyNumberFormat="1" applyFont="1" applyBorder="1" applyAlignment="1">
      <alignment horizontal="center" vertical="center"/>
    </xf>
    <xf numFmtId="164" fontId="39" fillId="0" borderId="37" xfId="0" applyNumberFormat="1" applyFont="1" applyBorder="1" applyAlignment="1">
      <alignment horizontal="center" vertical="center"/>
    </xf>
    <xf numFmtId="167" fontId="3" fillId="0" borderId="0" xfId="0" applyNumberFormat="1" applyFont="1"/>
    <xf numFmtId="164" fontId="0" fillId="0" borderId="0" xfId="0" applyNumberFormat="1" applyFont="1" applyAlignment="1">
      <alignment horizontal="center"/>
    </xf>
    <xf numFmtId="164" fontId="56" fillId="0" borderId="37" xfId="0" applyNumberFormat="1" applyFont="1" applyFill="1" applyBorder="1" applyAlignment="1">
      <alignment horizontal="center" vertical="center" wrapText="1"/>
    </xf>
    <xf numFmtId="0" fontId="50" fillId="0" borderId="37" xfId="0" applyFont="1" applyFill="1" applyBorder="1" applyAlignment="1">
      <alignment horizontal="center" vertical="center" wrapText="1"/>
    </xf>
    <xf numFmtId="164" fontId="39" fillId="0" borderId="37" xfId="0" applyNumberFormat="1" applyFont="1" applyFill="1" applyBorder="1" applyAlignment="1">
      <alignment horizontal="center" vertical="center"/>
    </xf>
    <xf numFmtId="0" fontId="39" fillId="0" borderId="37" xfId="0" applyFont="1" applyFill="1" applyBorder="1" applyAlignment="1">
      <alignment horizontal="center" vertical="center"/>
    </xf>
    <xf numFmtId="0" fontId="3" fillId="0" borderId="0" xfId="0" applyFont="1" applyFill="1"/>
    <xf numFmtId="164" fontId="50" fillId="0" borderId="37" xfId="0" applyNumberFormat="1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center" vertical="center"/>
    </xf>
    <xf numFmtId="164" fontId="44" fillId="0" borderId="37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164" fontId="34" fillId="0" borderId="0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164" fontId="53" fillId="0" borderId="0" xfId="0" applyNumberFormat="1" applyFont="1" applyFill="1" applyBorder="1" applyAlignment="1">
      <alignment horizontal="center" vertical="center"/>
    </xf>
    <xf numFmtId="164" fontId="58" fillId="0" borderId="0" xfId="0" applyNumberFormat="1" applyFont="1" applyFill="1" applyBorder="1" applyAlignment="1">
      <alignment horizontal="center" vertical="center" wrapText="1"/>
    </xf>
    <xf numFmtId="164" fontId="47" fillId="0" borderId="0" xfId="0" applyNumberFormat="1" applyFont="1" applyFill="1" applyBorder="1" applyAlignment="1">
      <alignment horizontal="center" vertical="center"/>
    </xf>
    <xf numFmtId="164" fontId="48" fillId="6" borderId="0" xfId="0" applyNumberFormat="1" applyFont="1" applyFill="1" applyBorder="1" applyAlignment="1">
      <alignment horizontal="center" vertical="center"/>
    </xf>
    <xf numFmtId="164" fontId="34" fillId="3" borderId="0" xfId="0" applyNumberFormat="1" applyFont="1" applyFill="1" applyBorder="1" applyAlignment="1">
      <alignment horizontal="center" vertical="center" wrapText="1"/>
    </xf>
    <xf numFmtId="164" fontId="17" fillId="0" borderId="0" xfId="0" applyNumberFormat="1" applyFont="1" applyFill="1" applyBorder="1" applyAlignment="1">
      <alignment horizontal="left" vertical="center"/>
    </xf>
    <xf numFmtId="0" fontId="59" fillId="0" borderId="0" xfId="0" applyFont="1" applyAlignment="1"/>
    <xf numFmtId="164" fontId="60" fillId="0" borderId="0" xfId="0" applyNumberFormat="1" applyFont="1" applyBorder="1" applyAlignment="1">
      <alignment horizontal="center"/>
    </xf>
    <xf numFmtId="164" fontId="61" fillId="0" borderId="0" xfId="0" applyNumberFormat="1" applyFont="1" applyBorder="1" applyAlignment="1">
      <alignment horizontal="center"/>
    </xf>
    <xf numFmtId="0" fontId="59" fillId="0" borderId="0" xfId="0" applyFont="1"/>
    <xf numFmtId="164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vertical="center"/>
    </xf>
    <xf numFmtId="164" fontId="28" fillId="0" borderId="0" xfId="0" applyNumberFormat="1" applyFont="1" applyAlignment="1">
      <alignment horizontal="center"/>
    </xf>
    <xf numFmtId="164" fontId="28" fillId="0" borderId="0" xfId="0" applyNumberFormat="1" applyFont="1"/>
    <xf numFmtId="164" fontId="59" fillId="0" borderId="0" xfId="0" applyNumberFormat="1" applyFont="1" applyAlignment="1"/>
    <xf numFmtId="164" fontId="59" fillId="0" borderId="0" xfId="0" applyNumberFormat="1" applyFont="1"/>
    <xf numFmtId="164" fontId="62" fillId="3" borderId="0" xfId="0" applyNumberFormat="1" applyFont="1" applyFill="1" applyBorder="1" applyAlignment="1">
      <alignment horizontal="center" vertical="center"/>
    </xf>
    <xf numFmtId="0" fontId="39" fillId="0" borderId="0" xfId="0" applyFont="1" applyAlignment="1"/>
    <xf numFmtId="0" fontId="63" fillId="0" borderId="0" xfId="0" applyFont="1" applyAlignment="1"/>
    <xf numFmtId="164" fontId="0" fillId="0" borderId="0" xfId="0" applyNumberFormat="1" applyFont="1" applyAlignment="1"/>
    <xf numFmtId="0" fontId="54" fillId="0" borderId="0" xfId="0" applyFont="1"/>
    <xf numFmtId="164" fontId="64" fillId="0" borderId="0" xfId="0" applyNumberFormat="1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2" fontId="66" fillId="0" borderId="0" xfId="0" applyNumberFormat="1" applyFont="1" applyBorder="1" applyAlignment="1">
      <alignment horizontal="center"/>
    </xf>
    <xf numFmtId="167" fontId="6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62" fillId="0" borderId="0" xfId="0" applyNumberFormat="1" applyFont="1" applyBorder="1" applyAlignment="1"/>
    <xf numFmtId="164" fontId="69" fillId="0" borderId="0" xfId="0" applyNumberFormat="1" applyFont="1" applyBorder="1" applyAlignment="1">
      <alignment horizontal="center"/>
    </xf>
    <xf numFmtId="164" fontId="62" fillId="0" borderId="0" xfId="0" applyNumberFormat="1" applyFont="1" applyBorder="1" applyAlignment="1">
      <alignment horizontal="right"/>
    </xf>
    <xf numFmtId="0" fontId="62" fillId="0" borderId="0" xfId="0" applyFont="1" applyAlignment="1">
      <alignment horizontal="center"/>
    </xf>
    <xf numFmtId="164" fontId="47" fillId="0" borderId="0" xfId="0" applyNumberFormat="1" applyFont="1" applyBorder="1" applyAlignment="1">
      <alignment horizontal="left"/>
    </xf>
    <xf numFmtId="164" fontId="41" fillId="0" borderId="0" xfId="0" applyNumberFormat="1" applyFont="1" applyAlignment="1"/>
    <xf numFmtId="2" fontId="0" fillId="0" borderId="0" xfId="0" applyNumberFormat="1" applyBorder="1"/>
    <xf numFmtId="16" fontId="0" fillId="0" borderId="0" xfId="0" applyNumberFormat="1"/>
    <xf numFmtId="1" fontId="62" fillId="0" borderId="0" xfId="0" applyNumberFormat="1" applyFont="1" applyBorder="1" applyAlignment="1">
      <alignment horizontal="center"/>
    </xf>
    <xf numFmtId="16" fontId="0" fillId="0" borderId="0" xfId="0" applyNumberFormat="1" applyBorder="1"/>
    <xf numFmtId="164" fontId="47" fillId="0" borderId="0" xfId="0" applyNumberFormat="1" applyFont="1" applyBorder="1" applyAlignment="1">
      <alignment horizontal="right" vertical="center"/>
    </xf>
    <xf numFmtId="1" fontId="47" fillId="0" borderId="0" xfId="0" applyNumberFormat="1" applyFont="1" applyBorder="1" applyAlignment="1">
      <alignment horizontal="center"/>
    </xf>
    <xf numFmtId="0" fontId="3" fillId="0" borderId="0" xfId="0" applyFont="1" applyBorder="1"/>
    <xf numFmtId="167" fontId="7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/>
    <xf numFmtId="0" fontId="7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47" fillId="0" borderId="0" xfId="0" applyNumberFormat="1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164" fontId="47" fillId="0" borderId="0" xfId="0" applyNumberFormat="1" applyFont="1" applyFill="1" applyBorder="1" applyAlignment="1">
      <alignment horizontal="center"/>
    </xf>
    <xf numFmtId="164" fontId="70" fillId="0" borderId="0" xfId="0" applyNumberFormat="1" applyFont="1" applyFill="1" applyBorder="1" applyAlignment="1">
      <alignment horizontal="center"/>
    </xf>
    <xf numFmtId="164" fontId="68" fillId="0" borderId="0" xfId="0" applyNumberFormat="1" applyFont="1" applyBorder="1" applyAlignment="1"/>
    <xf numFmtId="164" fontId="64" fillId="0" borderId="0" xfId="0" applyNumberFormat="1" applyFont="1" applyBorder="1" applyAlignment="1"/>
    <xf numFmtId="1" fontId="64" fillId="0" borderId="0" xfId="0" applyNumberFormat="1" applyFont="1" applyBorder="1" applyAlignment="1">
      <alignment horizontal="center"/>
    </xf>
    <xf numFmtId="167" fontId="64" fillId="0" borderId="0" xfId="0" applyNumberFormat="1" applyFont="1" applyBorder="1" applyAlignment="1"/>
    <xf numFmtId="1" fontId="64" fillId="0" borderId="0" xfId="0" applyNumberFormat="1" applyFont="1" applyBorder="1" applyAlignment="1">
      <alignment horizontal="center" vertical="center"/>
    </xf>
    <xf numFmtId="164" fontId="69" fillId="0" borderId="0" xfId="0" applyNumberFormat="1" applyFont="1" applyBorder="1" applyAlignment="1"/>
    <xf numFmtId="2" fontId="0" fillId="0" borderId="0" xfId="0" applyNumberFormat="1" applyBorder="1" applyAlignment="1">
      <alignment horizontal="center"/>
    </xf>
    <xf numFmtId="2" fontId="64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" fontId="78" fillId="0" borderId="0" xfId="0" applyNumberFormat="1" applyFont="1" applyBorder="1" applyAlignment="1">
      <alignment horizontal="center"/>
    </xf>
    <xf numFmtId="2" fontId="49" fillId="0" borderId="0" xfId="0" applyNumberFormat="1" applyFont="1" applyBorder="1"/>
    <xf numFmtId="2" fontId="76" fillId="0" borderId="0" xfId="0" applyNumberFormat="1" applyFont="1" applyBorder="1" applyAlignment="1">
      <alignment horizontal="center"/>
    </xf>
    <xf numFmtId="2" fontId="49" fillId="0" borderId="0" xfId="0" applyNumberFormat="1" applyFont="1" applyBorder="1" applyAlignment="1">
      <alignment horizontal="center"/>
    </xf>
    <xf numFmtId="164" fontId="63" fillId="0" borderId="0" xfId="0" applyNumberFormat="1" applyFont="1" applyBorder="1" applyAlignment="1">
      <alignment horizontal="center"/>
    </xf>
    <xf numFmtId="1" fontId="63" fillId="0" borderId="0" xfId="0" applyNumberFormat="1" applyFont="1" applyBorder="1" applyAlignment="1">
      <alignment horizontal="center"/>
    </xf>
    <xf numFmtId="164" fontId="63" fillId="0" borderId="0" xfId="0" applyNumberFormat="1" applyFont="1" applyBorder="1"/>
    <xf numFmtId="1" fontId="63" fillId="0" borderId="0" xfId="0" applyNumberFormat="1" applyFont="1" applyBorder="1" applyAlignment="1">
      <alignment horizontal="center" vertical="center"/>
    </xf>
    <xf numFmtId="0" fontId="54" fillId="0" borderId="0" xfId="0" applyFont="1" applyBorder="1"/>
    <xf numFmtId="0" fontId="80" fillId="0" borderId="0" xfId="0" applyFont="1" applyBorder="1" applyAlignment="1"/>
    <xf numFmtId="164" fontId="69" fillId="0" borderId="0" xfId="0" applyNumberFormat="1" applyFont="1" applyBorder="1" applyAlignment="1">
      <alignment horizontal="center" vertical="center"/>
    </xf>
    <xf numFmtId="1" fontId="47" fillId="0" borderId="0" xfId="0" applyNumberFormat="1" applyFont="1" applyBorder="1" applyAlignment="1">
      <alignment horizontal="center" vertical="center"/>
    </xf>
    <xf numFmtId="164" fontId="0" fillId="0" borderId="0" xfId="0" applyNumberFormat="1" applyBorder="1"/>
    <xf numFmtId="164" fontId="3" fillId="0" borderId="0" xfId="0" applyNumberFormat="1" applyFon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7" fontId="81" fillId="0" borderId="0" xfId="0" applyNumberFormat="1" applyFont="1" applyBorder="1" applyAlignment="1">
      <alignment horizontal="center"/>
    </xf>
    <xf numFmtId="1" fontId="77" fillId="0" borderId="0" xfId="0" applyNumberFormat="1" applyFont="1" applyBorder="1" applyAlignment="1">
      <alignment horizontal="center"/>
    </xf>
    <xf numFmtId="167" fontId="82" fillId="0" borderId="0" xfId="0" applyNumberFormat="1" applyFont="1" applyBorder="1" applyAlignment="1">
      <alignment horizontal="center"/>
    </xf>
    <xf numFmtId="167" fontId="49" fillId="0" borderId="0" xfId="0" applyNumberFormat="1" applyFont="1" applyBorder="1" applyAlignment="1">
      <alignment horizontal="center"/>
    </xf>
    <xf numFmtId="167" fontId="74" fillId="0" borderId="0" xfId="0" applyNumberFormat="1" applyFont="1" applyBorder="1" applyAlignment="1">
      <alignment horizontal="center"/>
    </xf>
    <xf numFmtId="167" fontId="73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0" xfId="0" applyFont="1" applyAlignment="1">
      <alignment horizontal="center"/>
    </xf>
    <xf numFmtId="164" fontId="62" fillId="0" borderId="0" xfId="0" applyNumberFormat="1" applyFont="1" applyBorder="1" applyAlignment="1">
      <alignment horizontal="right" vertical="center"/>
    </xf>
    <xf numFmtId="0" fontId="62" fillId="0" borderId="0" xfId="0" applyFont="1" applyAlignment="1">
      <alignment horizontal="center" vertical="center"/>
    </xf>
    <xf numFmtId="164" fontId="62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" wrapText="1"/>
    </xf>
    <xf numFmtId="0" fontId="47" fillId="0" borderId="0" xfId="0" applyFont="1" applyBorder="1" applyAlignment="1">
      <alignment horizontal="center" wrapText="1"/>
    </xf>
    <xf numFmtId="164" fontId="69" fillId="0" borderId="0" xfId="0" applyNumberFormat="1" applyFont="1" applyBorder="1"/>
    <xf numFmtId="164" fontId="83" fillId="0" borderId="0" xfId="0" applyNumberFormat="1" applyFont="1" applyBorder="1"/>
    <xf numFmtId="164" fontId="83" fillId="0" borderId="0" xfId="0" applyNumberFormat="1" applyFont="1" applyBorder="1" applyAlignment="1">
      <alignment horizontal="center"/>
    </xf>
    <xf numFmtId="164" fontId="77" fillId="0" borderId="0" xfId="0" applyNumberFormat="1" applyFont="1" applyBorder="1" applyAlignment="1">
      <alignment horizontal="center"/>
    </xf>
    <xf numFmtId="164" fontId="84" fillId="0" borderId="0" xfId="0" applyNumberFormat="1" applyFont="1" applyBorder="1"/>
    <xf numFmtId="164" fontId="85" fillId="0" borderId="0" xfId="0" applyNumberFormat="1" applyFont="1" applyBorder="1"/>
    <xf numFmtId="164" fontId="79" fillId="0" borderId="0" xfId="0" applyNumberFormat="1" applyFont="1" applyBorder="1"/>
    <xf numFmtId="167" fontId="65" fillId="0" borderId="0" xfId="0" applyNumberFormat="1" applyFont="1" applyBorder="1"/>
    <xf numFmtId="167" fontId="83" fillId="0" borderId="0" xfId="0" applyNumberFormat="1" applyFont="1" applyBorder="1"/>
    <xf numFmtId="0" fontId="64" fillId="0" borderId="0" xfId="0" applyFont="1" applyBorder="1"/>
    <xf numFmtId="0" fontId="49" fillId="0" borderId="0" xfId="0" applyFont="1" applyBorder="1"/>
    <xf numFmtId="167" fontId="69" fillId="0" borderId="0" xfId="0" applyNumberFormat="1" applyFont="1" applyFill="1" applyBorder="1" applyAlignment="1">
      <alignment horizontal="center"/>
    </xf>
    <xf numFmtId="0" fontId="17" fillId="0" borderId="0" xfId="0" applyFont="1" applyBorder="1" applyAlignment="1">
      <alignment vertical="center"/>
    </xf>
    <xf numFmtId="167" fontId="17" fillId="0" borderId="0" xfId="0" applyNumberFormat="1" applyFont="1" applyBorder="1" applyAlignment="1">
      <alignment horizontal="center" vertical="center"/>
    </xf>
    <xf numFmtId="167" fontId="75" fillId="0" borderId="0" xfId="0" applyNumberFormat="1" applyFont="1" applyBorder="1" applyAlignment="1">
      <alignment horizontal="center" vertical="center"/>
    </xf>
    <xf numFmtId="167" fontId="74" fillId="0" borderId="0" xfId="0" applyNumberFormat="1" applyFont="1" applyAlignment="1">
      <alignment horizontal="center"/>
    </xf>
    <xf numFmtId="0" fontId="50" fillId="0" borderId="0" xfId="0" applyFont="1" applyAlignment="1">
      <alignment horizontal="left" vertical="center"/>
    </xf>
    <xf numFmtId="0" fontId="41" fillId="0" borderId="0" xfId="0" applyFont="1" applyAlignment="1">
      <alignment horizontal="center"/>
    </xf>
    <xf numFmtId="0" fontId="39" fillId="0" borderId="0" xfId="0" applyFont="1" applyBorder="1"/>
    <xf numFmtId="0" fontId="50" fillId="0" borderId="0" xfId="0" applyFont="1"/>
    <xf numFmtId="0" fontId="86" fillId="0" borderId="0" xfId="0" applyFont="1" applyAlignment="1"/>
    <xf numFmtId="0" fontId="22" fillId="0" borderId="0" xfId="0" applyFont="1"/>
    <xf numFmtId="164" fontId="22" fillId="0" borderId="0" xfId="0" applyNumberFormat="1" applyFont="1"/>
    <xf numFmtId="0" fontId="87" fillId="0" borderId="0" xfId="0" applyFont="1" applyAlignment="1">
      <alignment horizontal="center"/>
    </xf>
    <xf numFmtId="0" fontId="9" fillId="0" borderId="0" xfId="0" applyFont="1" applyAlignment="1"/>
    <xf numFmtId="164" fontId="9" fillId="0" borderId="0" xfId="0" applyNumberFormat="1" applyFont="1" applyAlignment="1"/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167" fontId="25" fillId="0" borderId="0" xfId="0" applyNumberFormat="1" applyFont="1" applyBorder="1" applyAlignment="1">
      <alignment horizontal="center" vertical="center" wrapText="1"/>
    </xf>
    <xf numFmtId="167" fontId="50" fillId="0" borderId="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1" fontId="90" fillId="0" borderId="0" xfId="0" applyNumberFormat="1" applyFont="1" applyFill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91" fillId="0" borderId="0" xfId="0" applyFont="1" applyBorder="1" applyAlignment="1">
      <alignment horizontal="center" vertical="center" wrapText="1"/>
    </xf>
    <xf numFmtId="1" fontId="50" fillId="0" borderId="0" xfId="0" applyNumberFormat="1" applyFont="1" applyFill="1" applyAlignment="1">
      <alignment horizontal="center" vertical="center"/>
    </xf>
    <xf numFmtId="0" fontId="93" fillId="0" borderId="0" xfId="0" applyFont="1" applyAlignment="1">
      <alignment horizontal="center" vertical="center"/>
    </xf>
    <xf numFmtId="2" fontId="16" fillId="0" borderId="0" xfId="0" applyNumberFormat="1" applyFont="1" applyBorder="1" applyAlignment="1">
      <alignment horizontal="center" vertical="center" wrapText="1"/>
    </xf>
    <xf numFmtId="2" fontId="90" fillId="0" borderId="0" xfId="0" applyNumberFormat="1" applyFont="1" applyFill="1" applyAlignment="1">
      <alignment horizontal="center" vertical="center"/>
    </xf>
    <xf numFmtId="167" fontId="16" fillId="0" borderId="0" xfId="0" applyNumberFormat="1" applyFont="1" applyBorder="1" applyAlignment="1">
      <alignment horizontal="center" vertical="center" wrapText="1"/>
    </xf>
    <xf numFmtId="167" fontId="64" fillId="0" borderId="0" xfId="0" applyNumberFormat="1" applyFont="1" applyBorder="1" applyAlignment="1">
      <alignment horizontal="center"/>
    </xf>
    <xf numFmtId="0" fontId="95" fillId="0" borderId="0" xfId="0" applyFont="1" applyAlignment="1">
      <alignment horizontal="left" vertical="center" wrapText="1"/>
    </xf>
    <xf numFmtId="0" fontId="95" fillId="0" borderId="0" xfId="0" applyFont="1" applyAlignment="1">
      <alignment horizontal="center" vertical="center" wrapText="1"/>
    </xf>
    <xf numFmtId="164" fontId="95" fillId="0" borderId="0" xfId="0" applyNumberFormat="1" applyFont="1" applyAlignment="1">
      <alignment horizontal="left" vertical="center" wrapText="1"/>
    </xf>
    <xf numFmtId="0" fontId="50" fillId="0" borderId="0" xfId="0" applyFont="1" applyAlignment="1">
      <alignment horizontal="right" vertical="center"/>
    </xf>
    <xf numFmtId="164" fontId="50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left" vertical="center" wrapText="1"/>
    </xf>
    <xf numFmtId="2" fontId="50" fillId="0" borderId="0" xfId="0" applyNumberFormat="1" applyFont="1" applyBorder="1" applyAlignment="1">
      <alignment horizontal="center" vertical="center"/>
    </xf>
    <xf numFmtId="164" fontId="94" fillId="0" borderId="0" xfId="0" applyNumberFormat="1" applyFont="1" applyBorder="1" applyAlignment="1">
      <alignment horizontal="center" vertical="center"/>
    </xf>
    <xf numFmtId="1" fontId="16" fillId="0" borderId="0" xfId="0" applyNumberFormat="1" applyFont="1" applyBorder="1" applyAlignment="1">
      <alignment horizontal="center" vertical="center"/>
    </xf>
    <xf numFmtId="167" fontId="96" fillId="0" borderId="0" xfId="0" applyNumberFormat="1" applyFont="1" applyBorder="1" applyAlignment="1">
      <alignment horizontal="center" vertical="center" wrapText="1"/>
    </xf>
    <xf numFmtId="164" fontId="16" fillId="0" borderId="0" xfId="0" applyNumberFormat="1" applyFont="1" applyBorder="1" applyAlignment="1">
      <alignment horizontal="center" vertical="center" wrapText="1"/>
    </xf>
    <xf numFmtId="164" fontId="97" fillId="0" borderId="0" xfId="0" applyNumberFormat="1" applyFont="1" applyAlignment="1">
      <alignment horizontal="left" vertical="center" wrapText="1"/>
    </xf>
    <xf numFmtId="0" fontId="50" fillId="3" borderId="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right"/>
    </xf>
    <xf numFmtId="2" fontId="98" fillId="0" borderId="0" xfId="0" applyNumberFormat="1" applyFont="1" applyAlignment="1">
      <alignment horizontal="center"/>
    </xf>
    <xf numFmtId="0" fontId="50" fillId="0" borderId="0" xfId="0" applyFont="1" applyAlignment="1">
      <alignment vertical="center"/>
    </xf>
    <xf numFmtId="0" fontId="50" fillId="0" borderId="0" xfId="0" applyFont="1" applyBorder="1" applyAlignment="1">
      <alignment horizontal="center" vertical="center" wrapText="1"/>
    </xf>
    <xf numFmtId="0" fontId="92" fillId="0" borderId="0" xfId="0" applyFont="1" applyAlignment="1">
      <alignment horizontal="right" vertical="center"/>
    </xf>
    <xf numFmtId="2" fontId="98" fillId="0" borderId="0" xfId="0" applyNumberFormat="1" applyFont="1" applyBorder="1" applyAlignment="1">
      <alignment horizontal="center" vertical="center"/>
    </xf>
    <xf numFmtId="164" fontId="50" fillId="0" borderId="0" xfId="0" applyNumberFormat="1" applyFont="1" applyAlignment="1">
      <alignment horizontal="left" vertical="center" wrapText="1"/>
    </xf>
    <xf numFmtId="164" fontId="67" fillId="0" borderId="0" xfId="0" applyNumberFormat="1" applyFont="1" applyBorder="1" applyAlignment="1">
      <alignment horizontal="center"/>
    </xf>
    <xf numFmtId="164" fontId="51" fillId="0" borderId="0" xfId="0" applyNumberFormat="1" applyFont="1" applyBorder="1" applyAlignment="1">
      <alignment horizontal="center"/>
    </xf>
    <xf numFmtId="164" fontId="50" fillId="0" borderId="0" xfId="0" applyNumberFormat="1" applyFont="1"/>
    <xf numFmtId="2" fontId="99" fillId="0" borderId="0" xfId="0" applyNumberFormat="1" applyFont="1" applyAlignment="1">
      <alignment horizontal="center" vertical="center" wrapText="1"/>
    </xf>
    <xf numFmtId="0" fontId="3" fillId="0" borderId="0" xfId="0" applyFont="1" applyFill="1" applyBorder="1"/>
    <xf numFmtId="0" fontId="61" fillId="0" borderId="0" xfId="0" applyFont="1" applyFill="1" applyBorder="1" applyAlignment="1">
      <alignment horizontal="center"/>
    </xf>
    <xf numFmtId="164" fontId="64" fillId="0" borderId="0" xfId="0" applyNumberFormat="1" applyFont="1" applyFill="1" applyBorder="1" applyAlignment="1">
      <alignment horizontal="center"/>
    </xf>
    <xf numFmtId="167" fontId="64" fillId="0" borderId="0" xfId="0" applyNumberFormat="1" applyFont="1" applyFill="1" applyBorder="1" applyAlignment="1">
      <alignment horizontal="center"/>
    </xf>
    <xf numFmtId="164" fontId="61" fillId="0" borderId="0" xfId="0" applyNumberFormat="1" applyFont="1" applyFill="1" applyBorder="1" applyAlignment="1">
      <alignment horizontal="center"/>
    </xf>
    <xf numFmtId="0" fontId="59" fillId="0" borderId="0" xfId="0" applyFont="1" applyFill="1" applyBorder="1" applyAlignment="1"/>
    <xf numFmtId="164" fontId="59" fillId="0" borderId="0" xfId="0" applyNumberFormat="1" applyFont="1" applyFill="1" applyBorder="1" applyAlignment="1"/>
    <xf numFmtId="0" fontId="5" fillId="0" borderId="0" xfId="0" applyFont="1" applyFill="1" applyBorder="1" applyAlignment="1"/>
    <xf numFmtId="0" fontId="16" fillId="0" borderId="0" xfId="0" applyFont="1" applyFill="1" applyAlignment="1">
      <alignment horizontal="right" vertical="center"/>
    </xf>
    <xf numFmtId="0" fontId="50" fillId="0" borderId="0" xfId="0" applyFont="1" applyFill="1" applyAlignment="1">
      <alignment horizontal="left" vertical="center"/>
    </xf>
    <xf numFmtId="0" fontId="50" fillId="0" borderId="0" xfId="0" applyFont="1" applyFill="1"/>
    <xf numFmtId="0" fontId="50" fillId="0" borderId="0" xfId="0" applyFont="1" applyFill="1" applyBorder="1" applyAlignment="1">
      <alignment horizontal="left"/>
    </xf>
    <xf numFmtId="164" fontId="50" fillId="0" borderId="0" xfId="0" applyNumberFormat="1" applyFont="1" applyFill="1" applyBorder="1" applyAlignment="1">
      <alignment horizontal="left"/>
    </xf>
    <xf numFmtId="0" fontId="59" fillId="0" borderId="0" xfId="0" applyFont="1" applyFill="1" applyBorder="1" applyAlignment="1">
      <alignment horizontal="left"/>
    </xf>
    <xf numFmtId="0" fontId="16" fillId="0" borderId="0" xfId="0" applyFont="1" applyAlignment="1">
      <alignment horizontal="right" vertical="center"/>
    </xf>
    <xf numFmtId="164" fontId="39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61" fillId="5" borderId="0" xfId="0" applyFont="1" applyFill="1" applyBorder="1" applyAlignment="1">
      <alignment horizontal="center"/>
    </xf>
    <xf numFmtId="0" fontId="16" fillId="0" borderId="0" xfId="0" applyFont="1" applyAlignment="1">
      <alignment vertical="center"/>
    </xf>
    <xf numFmtId="164" fontId="16" fillId="0" borderId="0" xfId="0" applyNumberFormat="1" applyFont="1"/>
    <xf numFmtId="0" fontId="91" fillId="0" borderId="0" xfId="0" applyFont="1"/>
    <xf numFmtId="164" fontId="25" fillId="0" borderId="0" xfId="0" applyNumberFormat="1" applyFont="1"/>
    <xf numFmtId="0" fontId="102" fillId="0" borderId="0" xfId="0" applyFont="1" applyBorder="1"/>
    <xf numFmtId="164" fontId="103" fillId="0" borderId="0" xfId="0" applyNumberFormat="1" applyFont="1" applyBorder="1" applyAlignment="1">
      <alignment horizontal="center"/>
    </xf>
    <xf numFmtId="167" fontId="64" fillId="3" borderId="0" xfId="0" applyNumberFormat="1" applyFont="1" applyFill="1" applyBorder="1" applyAlignment="1">
      <alignment horizontal="center"/>
    </xf>
    <xf numFmtId="164" fontId="74" fillId="0" borderId="0" xfId="0" applyNumberFormat="1" applyFont="1" applyBorder="1" applyAlignment="1">
      <alignment horizontal="center"/>
    </xf>
    <xf numFmtId="0" fontId="102" fillId="0" borderId="0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0" fillId="5" borderId="0" xfId="0" applyFill="1" applyBorder="1"/>
    <xf numFmtId="2" fontId="50" fillId="0" borderId="0" xfId="0" applyNumberFormat="1" applyFont="1" applyAlignment="1">
      <alignment horizontal="center" vertical="center"/>
    </xf>
    <xf numFmtId="0" fontId="102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167" fontId="64" fillId="0" borderId="0" xfId="0" applyNumberFormat="1" applyFont="1" applyAlignment="1">
      <alignment horizontal="center"/>
    </xf>
    <xf numFmtId="167" fontId="64" fillId="3" borderId="0" xfId="0" applyNumberFormat="1" applyFont="1" applyFill="1" applyAlignment="1">
      <alignment horizontal="center"/>
    </xf>
    <xf numFmtId="16" fontId="0" fillId="0" borderId="0" xfId="0" applyNumberFormat="1" applyAlignment="1">
      <alignment horizontal="center"/>
    </xf>
    <xf numFmtId="0" fontId="105" fillId="0" borderId="0" xfId="0" applyFont="1"/>
    <xf numFmtId="167" fontId="50" fillId="0" borderId="0" xfId="0" applyNumberFormat="1" applyFont="1" applyAlignment="1">
      <alignment horizontal="center" vertical="center"/>
    </xf>
    <xf numFmtId="167" fontId="39" fillId="0" borderId="0" xfId="0" applyNumberFormat="1" applyFont="1"/>
    <xf numFmtId="168" fontId="50" fillId="0" borderId="0" xfId="0" applyNumberFormat="1" applyFont="1" applyAlignment="1">
      <alignment horizontal="center" vertical="center"/>
    </xf>
    <xf numFmtId="167" fontId="56" fillId="0" borderId="0" xfId="0" applyNumberFormat="1" applyFont="1" applyAlignment="1">
      <alignment horizontal="center" vertical="center"/>
    </xf>
    <xf numFmtId="164" fontId="72" fillId="0" borderId="0" xfId="0" applyNumberFormat="1" applyFont="1" applyAlignment="1">
      <alignment horizontal="center"/>
    </xf>
    <xf numFmtId="167" fontId="50" fillId="0" borderId="0" xfId="0" applyNumberFormat="1" applyFont="1" applyAlignment="1">
      <alignment horizontal="center"/>
    </xf>
    <xf numFmtId="168" fontId="3" fillId="0" borderId="0" xfId="0" applyNumberFormat="1" applyFont="1" applyAlignment="1">
      <alignment horizontal="center"/>
    </xf>
    <xf numFmtId="0" fontId="91" fillId="0" borderId="0" xfId="0" applyFont="1" applyAlignment="1">
      <alignment horizontal="right"/>
    </xf>
    <xf numFmtId="164" fontId="106" fillId="0" borderId="0" xfId="0" applyNumberFormat="1" applyFont="1" applyAlignment="1">
      <alignment horizontal="center"/>
    </xf>
    <xf numFmtId="167" fontId="16" fillId="0" borderId="0" xfId="0" applyNumberFormat="1" applyFont="1" applyAlignment="1">
      <alignment horizontal="center"/>
    </xf>
    <xf numFmtId="167" fontId="107" fillId="0" borderId="0" xfId="0" applyNumberFormat="1" applyFont="1"/>
    <xf numFmtId="164" fontId="54" fillId="0" borderId="0" xfId="0" applyNumberFormat="1" applyFont="1" applyAlignment="1">
      <alignment horizontal="center"/>
    </xf>
    <xf numFmtId="0" fontId="49" fillId="0" borderId="0" xfId="0" applyFont="1"/>
    <xf numFmtId="0" fontId="25" fillId="0" borderId="0" xfId="0" applyFont="1"/>
    <xf numFmtId="168" fontId="49" fillId="0" borderId="0" xfId="0" applyNumberFormat="1" applyFont="1" applyAlignment="1">
      <alignment horizontal="center"/>
    </xf>
    <xf numFmtId="0" fontId="91" fillId="0" borderId="0" xfId="0" applyFont="1" applyAlignment="1">
      <alignment vertical="center"/>
    </xf>
    <xf numFmtId="164" fontId="49" fillId="0" borderId="0" xfId="0" applyNumberFormat="1" applyFont="1" applyAlignment="1">
      <alignment horizontal="center"/>
    </xf>
    <xf numFmtId="0" fontId="17" fillId="0" borderId="0" xfId="0" applyFont="1" applyAlignment="1">
      <alignment horizontal="right"/>
    </xf>
    <xf numFmtId="164" fontId="18" fillId="0" borderId="0" xfId="0" applyNumberFormat="1" applyFont="1" applyAlignment="1">
      <alignment horizontal="center"/>
    </xf>
    <xf numFmtId="167" fontId="47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67" fontId="54" fillId="0" borderId="0" xfId="0" applyNumberFormat="1" applyFont="1" applyFill="1" applyAlignment="1">
      <alignment horizontal="center"/>
    </xf>
    <xf numFmtId="167" fontId="49" fillId="0" borderId="0" xfId="0" applyNumberFormat="1" applyFont="1"/>
    <xf numFmtId="164" fontId="21" fillId="0" borderId="0" xfId="0" applyNumberFormat="1" applyFont="1" applyFill="1" applyAlignment="1">
      <alignment horizontal="center"/>
    </xf>
    <xf numFmtId="167" fontId="49" fillId="0" borderId="0" xfId="0" applyNumberFormat="1" applyFont="1" applyFill="1" applyAlignment="1">
      <alignment horizontal="center"/>
    </xf>
    <xf numFmtId="167" fontId="47" fillId="3" borderId="0" xfId="0" applyNumberFormat="1" applyFont="1" applyFill="1" applyAlignment="1">
      <alignment horizontal="center"/>
    </xf>
    <xf numFmtId="167" fontId="74" fillId="3" borderId="0" xfId="0" applyNumberFormat="1" applyFont="1" applyFill="1"/>
    <xf numFmtId="164" fontId="17" fillId="3" borderId="0" xfId="0" applyNumberFormat="1" applyFont="1" applyFill="1" applyAlignment="1">
      <alignment horizontal="center"/>
    </xf>
    <xf numFmtId="167" fontId="0" fillId="0" borderId="0" xfId="0" applyNumberFormat="1" applyFont="1" applyFill="1" applyAlignment="1">
      <alignment horizontal="center"/>
    </xf>
    <xf numFmtId="0" fontId="71" fillId="0" borderId="0" xfId="0" applyFont="1"/>
    <xf numFmtId="167" fontId="74" fillId="0" borderId="0" xfId="0" applyNumberFormat="1" applyFont="1" applyFill="1"/>
    <xf numFmtId="167" fontId="71" fillId="0" borderId="0" xfId="0" applyNumberFormat="1" applyFont="1"/>
    <xf numFmtId="164" fontId="9" fillId="2" borderId="3" xfId="1" applyNumberFormat="1" applyFont="1" applyFill="1" applyBorder="1" applyAlignment="1">
      <alignment horizontal="center" vertical="center" wrapText="1"/>
    </xf>
    <xf numFmtId="164" fontId="9" fillId="2" borderId="4" xfId="1" applyNumberFormat="1" applyFont="1" applyFill="1" applyBorder="1" applyAlignment="1">
      <alignment horizontal="center" vertical="center" wrapText="1"/>
    </xf>
    <xf numFmtId="164" fontId="9" fillId="2" borderId="5" xfId="1" applyNumberFormat="1" applyFont="1" applyFill="1" applyBorder="1" applyAlignment="1">
      <alignment horizontal="center" vertical="center" wrapText="1"/>
    </xf>
    <xf numFmtId="164" fontId="7" fillId="0" borderId="0" xfId="1" applyNumberFormat="1" applyFont="1" applyAlignment="1">
      <alignment horizontal="center"/>
    </xf>
    <xf numFmtId="164" fontId="9" fillId="0" borderId="0" xfId="1" applyNumberFormat="1" applyFont="1" applyAlignment="1">
      <alignment horizontal="center" vertical="top" wrapText="1"/>
    </xf>
    <xf numFmtId="0" fontId="5" fillId="0" borderId="0" xfId="1" applyFont="1" applyAlignment="1">
      <alignment horizontal="left" vertical="top" wrapText="1"/>
    </xf>
    <xf numFmtId="0" fontId="10" fillId="0" borderId="0" xfId="1" applyFont="1" applyAlignment="1">
      <alignment horizontal="center"/>
    </xf>
    <xf numFmtId="0" fontId="12" fillId="0" borderId="0" xfId="1" applyFont="1" applyBorder="1" applyAlignment="1">
      <alignment horizont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 wrapText="1"/>
    </xf>
    <xf numFmtId="0" fontId="13" fillId="2" borderId="7" xfId="1" applyFont="1" applyFill="1" applyBorder="1" applyAlignment="1">
      <alignment horizontal="center" vertical="center" wrapText="1"/>
    </xf>
    <xf numFmtId="0" fontId="13" fillId="2" borderId="10" xfId="1" applyFont="1" applyFill="1" applyBorder="1" applyAlignment="1">
      <alignment horizontal="center" vertical="center" wrapText="1"/>
    </xf>
    <xf numFmtId="164" fontId="14" fillId="2" borderId="2" xfId="1" applyNumberFormat="1" applyFont="1" applyFill="1" applyBorder="1" applyAlignment="1">
      <alignment horizontal="center" vertical="center" wrapText="1"/>
    </xf>
    <xf numFmtId="164" fontId="14" fillId="2" borderId="7" xfId="1" applyNumberFormat="1" applyFont="1" applyFill="1" applyBorder="1" applyAlignment="1">
      <alignment horizontal="center" vertical="center" wrapText="1"/>
    </xf>
    <xf numFmtId="164" fontId="14" fillId="2" borderId="10" xfId="1" applyNumberFormat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center" wrapText="1"/>
    </xf>
    <xf numFmtId="164" fontId="2" fillId="0" borderId="0" xfId="1" applyNumberFormat="1" applyFont="1" applyAlignment="1">
      <alignment vertical="center"/>
    </xf>
    <xf numFmtId="164" fontId="5" fillId="0" borderId="0" xfId="1" applyNumberFormat="1" applyFont="1" applyAlignment="1">
      <alignment horizontal="left" vertical="top" wrapText="1"/>
    </xf>
    <xf numFmtId="0" fontId="5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0" xfId="1" applyFont="1" applyBorder="1" applyAlignment="1">
      <alignment horizontal="left" vertical="center" wrapText="1"/>
    </xf>
    <xf numFmtId="164" fontId="2" fillId="0" borderId="0" xfId="1" applyNumberFormat="1" applyFont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7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7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 vertical="center" indent="1"/>
    </xf>
    <xf numFmtId="0" fontId="16" fillId="0" borderId="0" xfId="0" applyFont="1" applyBorder="1" applyAlignment="1">
      <alignment horizontal="left" vertical="center" indent="2"/>
    </xf>
    <xf numFmtId="0" fontId="62" fillId="0" borderId="0" xfId="0" applyFont="1" applyBorder="1" applyAlignment="1">
      <alignment horizontal="center"/>
    </xf>
    <xf numFmtId="164" fontId="62" fillId="0" borderId="0" xfId="0" applyNumberFormat="1" applyFont="1" applyBorder="1" applyAlignment="1">
      <alignment horizontal="left"/>
    </xf>
    <xf numFmtId="1" fontId="62" fillId="0" borderId="0" xfId="0" applyNumberFormat="1" applyFont="1" applyBorder="1" applyAlignment="1">
      <alignment horizontal="left" vertical="center"/>
    </xf>
    <xf numFmtId="164" fontId="62" fillId="0" borderId="0" xfId="0" applyNumberFormat="1" applyFont="1" applyBorder="1" applyAlignment="1">
      <alignment horizontal="center"/>
    </xf>
    <xf numFmtId="0" fontId="15" fillId="0" borderId="37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15" fillId="0" borderId="37" xfId="0" applyFont="1" applyBorder="1" applyAlignment="1">
      <alignment vertical="center"/>
    </xf>
    <xf numFmtId="0" fontId="56" fillId="0" borderId="45" xfId="0" applyFont="1" applyBorder="1" applyAlignment="1">
      <alignment horizontal="left" vertical="center"/>
    </xf>
    <xf numFmtId="0" fontId="56" fillId="0" borderId="46" xfId="0" applyFont="1" applyBorder="1" applyAlignment="1">
      <alignment horizontal="left" vertical="center"/>
    </xf>
    <xf numFmtId="0" fontId="15" fillId="0" borderId="37" xfId="0" applyFont="1" applyBorder="1" applyAlignment="1">
      <alignment horizontal="left" vertical="center"/>
    </xf>
    <xf numFmtId="0" fontId="50" fillId="0" borderId="37" xfId="0" applyFont="1" applyBorder="1" applyAlignment="1">
      <alignment horizontal="left" vertical="center"/>
    </xf>
    <xf numFmtId="0" fontId="16" fillId="0" borderId="37" xfId="0" applyFont="1" applyBorder="1" applyAlignment="1">
      <alignment horizontal="left" vertical="center" wrapText="1"/>
    </xf>
    <xf numFmtId="0" fontId="17" fillId="0" borderId="37" xfId="0" applyFont="1" applyBorder="1" applyAlignment="1">
      <alignment horizontal="left" vertical="center"/>
    </xf>
    <xf numFmtId="0" fontId="17" fillId="0" borderId="45" xfId="0" applyFont="1" applyBorder="1" applyAlignment="1">
      <alignment horizontal="left" vertical="center"/>
    </xf>
    <xf numFmtId="0" fontId="17" fillId="0" borderId="46" xfId="0" applyFont="1" applyBorder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7" fillId="0" borderId="37" xfId="0" applyFont="1" applyBorder="1" applyAlignment="1">
      <alignment horizontal="left" vertical="center" wrapText="1"/>
    </xf>
    <xf numFmtId="0" fontId="17" fillId="0" borderId="37" xfId="0" applyFont="1" applyFill="1" applyBorder="1" applyAlignment="1">
      <alignment horizontal="left" vertical="center" wrapText="1"/>
    </xf>
    <xf numFmtId="0" fontId="104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63" fillId="0" borderId="0" xfId="0" applyFont="1" applyAlignment="1">
      <alignment horizontal="left"/>
    </xf>
    <xf numFmtId="0" fontId="16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9" fontId="50" fillId="0" borderId="0" xfId="0" applyNumberFormat="1" applyFont="1" applyAlignment="1">
      <alignment horizontal="left" vertical="center"/>
    </xf>
    <xf numFmtId="0" fontId="50" fillId="0" borderId="0" xfId="0" applyFont="1" applyAlignment="1">
      <alignment horizontal="left" vertical="top" wrapText="1"/>
    </xf>
    <xf numFmtId="0" fontId="87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166" fontId="62" fillId="0" borderId="0" xfId="0" applyNumberFormat="1" applyFont="1" applyAlignment="1">
      <alignment horizontal="center"/>
    </xf>
    <xf numFmtId="0" fontId="16" fillId="5" borderId="0" xfId="0" applyFont="1" applyFill="1" applyBorder="1" applyAlignment="1">
      <alignment horizontal="left" vertical="center" wrapText="1"/>
    </xf>
  </cellXfs>
  <cellStyles count="6">
    <cellStyle name="Normal_Tarif_Xmelnizki" xfId="3"/>
    <cellStyle name="Tytuі" xfId="4"/>
    <cellStyle name="Обычный" xfId="0" builtinId="0"/>
    <cellStyle name="Обычный 2" xfId="5"/>
    <cellStyle name="Обычный_Richniy_plan_Dodatok_2" xfId="1"/>
    <cellStyle name="Процент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w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tinat\&#1090;&#1090;&#1080;&#1076;\&#1053;&#1054;&#1042;&#1067;&#1049;%20&#1059;&#1063;&#1045;&#1058;%20&#1043;&#1040;&#1047;\&#1055;&#1086;&#1089;&#1083;&#1077;&#1076;&#1085;&#1080;&#1081;%20&#1090;&#1072;&#1088;&#1080;&#1092;%2014.11.2011\&#1058;&#1072;&#1088;&#1080;&#1092;_2011_31_08_&#1089;%20&#1076;&#1086;&#1076;&#1072;&#1090;.7.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i-server\officework\Documents%20and%20Settings\nych.MDI\Desktop\FAM&amp;TARIFF\FAM&amp;TARIF_Roll_Out_Cycle1\Uman%20Teplo\Tarif_Teplo_Uman_2006l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69;&#1056;/&#1056;&#1110;&#1095;&#1085;&#1110;%20&#1087;&#1083;&#1072;&#1085;&#1080;/2020/&#1042;&#1080;&#1088;&#1086;&#1073;&#1085;&#1080;&#1095;_&#1087;&#1088;&#1086;&#1075;&#1088;_&#1050;&#1055;%20&#1055;&#1058;&#106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Заг.характ.ліценз.Дод9"/>
      <sheetName val="Вхідні дані"/>
      <sheetName val="Обсяги вироб_реаліз_ТЕ"/>
      <sheetName val="Дод2"/>
      <sheetName val="Інвест_Програм"/>
      <sheetName val="Тарифи_послуга ЦО"/>
      <sheetName val="Дод.10"/>
      <sheetName val="Дод.3"/>
      <sheetName val="Дод4"/>
      <sheetName val="Дод5"/>
      <sheetName val="Дод.6"/>
      <sheetName val="Повна собівартість_ТЕ"/>
      <sheetName val="Прямі_ТЕ_всього"/>
      <sheetName val="Загальновиробничі"/>
      <sheetName val="Адміністративні"/>
      <sheetName val="Збут"/>
      <sheetName val="Паливо"/>
      <sheetName val="Дод.7"/>
      <sheetName val="Дод.7.1.1"/>
      <sheetName val="Дод.7.1 вл.база"/>
      <sheetName val="Дод.7.2"/>
      <sheetName val="Електр_енерг"/>
      <sheetName val="Дод.8"/>
      <sheetName val="ПММ"/>
      <sheetName val="Хім_реаг"/>
      <sheetName val="Вода_Водовід"/>
      <sheetName val="Амортизація"/>
      <sheetName val="Охорон_ прац"/>
      <sheetName val="ЗП_Всього по під-ву"/>
      <sheetName val="ЗП_Виробнич"/>
      <sheetName val="ЗП_Загальновир"/>
      <sheetName val="ЗП_Адміністр"/>
      <sheetName val="ЗП_Збут"/>
      <sheetName val="Подат_Збори"/>
      <sheetName val="Фін_витр"/>
      <sheetName val="Ремонти"/>
      <sheetName val="Зв_язок"/>
      <sheetName val="МНМА та канцтовари"/>
      <sheetName val="Канцтовари"/>
      <sheetName val="ПММ Мазур"/>
    </sheetNames>
    <sheetDataSet>
      <sheetData sheetId="0"/>
      <sheetData sheetId="1"/>
      <sheetData sheetId="2"/>
      <sheetData sheetId="3">
        <row r="53">
          <cell r="L53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хідні дані"/>
      <sheetName val="Зміст"/>
      <sheetName val="Обсяги послуг_навантаж"/>
      <sheetName val="Проект доходів"/>
      <sheetName val="Проект тарифів"/>
      <sheetName val="Витрати_всього"/>
      <sheetName val="Прямі"/>
      <sheetName val="Загальновиробничі"/>
      <sheetName val="Адміністративні"/>
      <sheetName val="Збут"/>
      <sheetName val="Інші_операц"/>
      <sheetName val="Паливо"/>
      <sheetName val="ПММ"/>
      <sheetName val="Електр_енерг"/>
      <sheetName val="Вода_Водовід"/>
      <sheetName val="Мат_витр"/>
      <sheetName val="Амортизац_2005"/>
      <sheetName val="Амортизац_2006 "/>
      <sheetName val="ЗП_Всього по під-ву"/>
      <sheetName val="ЗП_Виробнич"/>
      <sheetName val="ЗП_Загальновир"/>
      <sheetName val="ЗП_Адміністр"/>
      <sheetName val="ЗП_Збут"/>
      <sheetName val="Чисельн_працівн"/>
      <sheetName val="Комунальн_посл"/>
      <sheetName val="Зв'язок"/>
      <sheetName val="Подат_Збори"/>
      <sheetName val="Фін_витр"/>
      <sheetName val="Ремонт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янв"/>
      <sheetName val="сравн нагруз 18 19 20"/>
      <sheetName val="февр"/>
      <sheetName val=" март"/>
      <sheetName val="апр"/>
      <sheetName val="1 півріч19"/>
      <sheetName val="окт"/>
      <sheetName val="нояб"/>
      <sheetName val="декаб"/>
      <sheetName val="год"/>
      <sheetName val="Выработка"/>
      <sheetName val="Собст_нуж"/>
      <sheetName val="Отпуск"/>
      <sheetName val="Полез_отпуск"/>
      <sheetName val="Потери"/>
      <sheetName val="% потерь"/>
      <sheetName val="Площ_Вся"/>
      <sheetName val="Реал_II_гр"/>
      <sheetName val="Реал_III_гр"/>
      <sheetName val="Річний план"/>
      <sheetName val="Вироб _прогр_Дод_2"/>
      <sheetName val="Вироб _прогр_тис_Гкал"/>
      <sheetName val="Дод_1"/>
      <sheetName val="Для Люды"/>
    </sheetNames>
    <sheetDataSet>
      <sheetData sheetId="0">
        <row r="3">
          <cell r="L3">
            <v>2020</v>
          </cell>
          <cell r="M3" t="str">
            <v>р.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I3">
            <v>2020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mments" Target="../comments3.xml"/><Relationship Id="rId3" Type="http://schemas.openxmlformats.org/officeDocument/2006/relationships/oleObject" Target="../embeddings/oleObject1.bin"/><Relationship Id="rId7" Type="http://schemas.openxmlformats.org/officeDocument/2006/relationships/oleObject" Target="../embeddings/oleObject5.bin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4.bin"/><Relationship Id="rId5" Type="http://schemas.openxmlformats.org/officeDocument/2006/relationships/oleObject" Target="../embeddings/oleObject3.bin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4"/>
  <sheetViews>
    <sheetView tabSelected="1" zoomScale="90" zoomScaleNormal="90" zoomScaleSheetLayoutView="85" workbookViewId="0">
      <pane ySplit="14" topLeftCell="A15" activePane="bottomLeft" state="frozen"/>
      <selection pane="bottomLeft" activeCell="Z17" sqref="Z17"/>
    </sheetView>
  </sheetViews>
  <sheetFormatPr defaultRowHeight="12.75"/>
  <cols>
    <col min="1" max="1" width="4.85546875" style="1" customWidth="1"/>
    <col min="2" max="2" width="7" style="1" customWidth="1"/>
    <col min="3" max="3" width="36.5703125" style="1" customWidth="1"/>
    <col min="4" max="4" width="9.140625" style="1"/>
    <col min="5" max="5" width="10.85546875" style="1" customWidth="1"/>
    <col min="6" max="6" width="12.5703125" style="1" customWidth="1"/>
    <col min="7" max="7" width="14.42578125" style="2" customWidth="1"/>
    <col min="8" max="10" width="11.5703125" style="2" customWidth="1"/>
    <col min="11" max="11" width="11.42578125" style="2" customWidth="1"/>
    <col min="12" max="12" width="9.42578125" style="2" customWidth="1"/>
    <col min="13" max="13" width="9.140625" style="2"/>
    <col min="14" max="14" width="9.85546875" style="2" customWidth="1"/>
    <col min="15" max="15" width="8.85546875" style="2" customWidth="1"/>
    <col min="16" max="16" width="9.7109375" style="2" customWidth="1"/>
    <col min="17" max="17" width="11.28515625" style="2" customWidth="1"/>
    <col min="18" max="18" width="11.42578125" style="2" customWidth="1"/>
    <col min="19" max="19" width="12" style="2" customWidth="1"/>
    <col min="20" max="16384" width="9.140625" style="1"/>
  </cols>
  <sheetData>
    <row r="1" spans="1:19" s="6" customFormat="1" ht="32.25" customHeight="1">
      <c r="A1" s="3"/>
      <c r="B1" s="486"/>
      <c r="C1" s="486"/>
      <c r="D1" s="486"/>
      <c r="E1" s="3"/>
      <c r="F1" s="3"/>
      <c r="G1" s="4"/>
      <c r="H1" s="4"/>
      <c r="I1" s="4"/>
      <c r="J1" s="487"/>
      <c r="K1" s="487"/>
      <c r="L1" s="487"/>
      <c r="M1" s="487"/>
      <c r="N1" s="5"/>
      <c r="O1" s="487" t="s">
        <v>0</v>
      </c>
      <c r="P1" s="487"/>
      <c r="Q1" s="487"/>
      <c r="R1" s="487"/>
      <c r="S1" s="5"/>
    </row>
    <row r="2" spans="1:19" s="6" customFormat="1" ht="27.75" customHeight="1">
      <c r="A2" s="3"/>
      <c r="B2" s="488"/>
      <c r="C2" s="488"/>
      <c r="D2" s="488"/>
      <c r="E2" s="488"/>
      <c r="F2" s="488"/>
      <c r="G2" s="4"/>
      <c r="H2" s="4"/>
      <c r="I2" s="4"/>
      <c r="J2" s="489"/>
      <c r="K2" s="489"/>
      <c r="L2" s="489"/>
      <c r="M2" s="489"/>
      <c r="N2" s="5"/>
      <c r="O2" s="489" t="s">
        <v>1</v>
      </c>
      <c r="P2" s="489"/>
      <c r="Q2" s="489"/>
      <c r="R2" s="489"/>
      <c r="S2" s="5"/>
    </row>
    <row r="3" spans="1:19" s="6" customFormat="1" ht="22.5" customHeight="1">
      <c r="A3" s="3"/>
      <c r="B3" s="482"/>
      <c r="C3" s="482"/>
      <c r="D3" s="7"/>
      <c r="E3" s="7"/>
      <c r="F3" s="7"/>
      <c r="G3" s="8"/>
      <c r="H3" s="4"/>
      <c r="I3" s="4"/>
      <c r="J3" s="483"/>
      <c r="K3" s="483"/>
      <c r="L3" s="483"/>
      <c r="M3" s="483"/>
      <c r="N3" s="5"/>
      <c r="O3" s="483" t="s">
        <v>2</v>
      </c>
      <c r="P3" s="483"/>
      <c r="Q3" s="483"/>
      <c r="R3" s="483"/>
      <c r="S3" s="5"/>
    </row>
    <row r="4" spans="1:19" s="6" customFormat="1" ht="22.5" customHeight="1">
      <c r="A4" s="3"/>
      <c r="B4" s="9"/>
      <c r="C4" s="9"/>
      <c r="D4" s="7"/>
      <c r="E4" s="7"/>
      <c r="F4" s="7"/>
      <c r="G4" s="4"/>
      <c r="H4" s="4"/>
      <c r="I4" s="4"/>
      <c r="J4" s="10"/>
      <c r="K4" s="10"/>
      <c r="L4" s="10"/>
      <c r="M4" s="10"/>
      <c r="N4" s="5"/>
      <c r="O4" s="484" t="s">
        <v>3</v>
      </c>
      <c r="P4" s="484"/>
      <c r="Q4" s="484"/>
      <c r="R4" s="484"/>
      <c r="S4" s="5"/>
    </row>
    <row r="5" spans="1:19" s="6" customFormat="1" ht="34.5" customHeight="1">
      <c r="A5" s="3"/>
      <c r="B5" s="485"/>
      <c r="C5" s="485"/>
      <c r="D5" s="485"/>
      <c r="E5" s="485"/>
      <c r="F5" s="3"/>
      <c r="G5" s="4"/>
      <c r="H5" s="4"/>
      <c r="I5" s="4"/>
      <c r="J5" s="4"/>
      <c r="K5" s="4"/>
      <c r="L5" s="467" t="s">
        <v>4</v>
      </c>
      <c r="M5" s="467"/>
      <c r="N5" s="467"/>
      <c r="O5" s="467"/>
      <c r="P5" s="467"/>
      <c r="Q5" s="467"/>
      <c r="R5" s="467"/>
      <c r="S5" s="467"/>
    </row>
    <row r="6" spans="1:19" s="6" customFormat="1" ht="4.5" customHeight="1">
      <c r="A6" s="3"/>
      <c r="B6" s="468"/>
      <c r="C6" s="468"/>
      <c r="D6" s="468"/>
      <c r="E6" s="468"/>
      <c r="F6" s="3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8">
      <c r="B7" s="469" t="s">
        <v>5</v>
      </c>
      <c r="C7" s="469"/>
      <c r="D7" s="469"/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469"/>
      <c r="P7" s="469"/>
      <c r="Q7" s="469"/>
      <c r="R7" s="469"/>
      <c r="S7" s="469"/>
    </row>
    <row r="8" spans="1:19" ht="18">
      <c r="B8" s="469" t="s">
        <v>6</v>
      </c>
      <c r="C8" s="469"/>
      <c r="D8" s="469"/>
      <c r="E8" s="469"/>
      <c r="F8" s="469"/>
      <c r="G8" s="469"/>
      <c r="H8" s="469"/>
      <c r="I8" s="469"/>
      <c r="J8" s="469"/>
      <c r="K8" s="469"/>
      <c r="L8" s="469"/>
      <c r="M8" s="469"/>
      <c r="N8" s="469"/>
      <c r="O8" s="469"/>
      <c r="P8" s="469"/>
      <c r="Q8" s="469"/>
      <c r="R8" s="469"/>
      <c r="S8" s="469"/>
    </row>
    <row r="9" spans="1:19" ht="9" customHeight="1">
      <c r="B9" s="11"/>
      <c r="C9" s="11"/>
      <c r="D9" s="11"/>
      <c r="E9" s="11"/>
      <c r="F9" s="11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19" ht="20.25">
      <c r="B10" s="13"/>
      <c r="C10" s="13"/>
      <c r="D10" s="470" t="s">
        <v>7</v>
      </c>
      <c r="E10" s="470"/>
      <c r="F10" s="470"/>
      <c r="G10" s="470"/>
      <c r="H10" s="470"/>
      <c r="I10" s="470"/>
      <c r="J10" s="470"/>
      <c r="K10" s="470"/>
      <c r="L10" s="470"/>
      <c r="M10" s="470"/>
      <c r="N10" s="470"/>
      <c r="O10" s="470"/>
      <c r="P10" s="470"/>
      <c r="Q10" s="14"/>
      <c r="R10" s="14"/>
      <c r="S10" s="14"/>
    </row>
    <row r="11" spans="1:19" ht="13.5" thickBot="1"/>
    <row r="12" spans="1:19" ht="18.75" customHeight="1">
      <c r="B12" s="471" t="s">
        <v>8</v>
      </c>
      <c r="C12" s="473" t="s">
        <v>9</v>
      </c>
      <c r="D12" s="473" t="s">
        <v>10</v>
      </c>
      <c r="E12" s="473" t="s">
        <v>11</v>
      </c>
      <c r="F12" s="476" t="s">
        <v>12</v>
      </c>
      <c r="G12" s="479" t="s">
        <v>13</v>
      </c>
      <c r="H12" s="463" t="s">
        <v>14</v>
      </c>
      <c r="I12" s="464"/>
      <c r="J12" s="464"/>
      <c r="K12" s="464"/>
      <c r="L12" s="464"/>
      <c r="M12" s="464"/>
      <c r="N12" s="464"/>
      <c r="O12" s="464"/>
      <c r="P12" s="464"/>
      <c r="Q12" s="464"/>
      <c r="R12" s="464"/>
      <c r="S12" s="465"/>
    </row>
    <row r="13" spans="1:19" ht="28.5">
      <c r="B13" s="472"/>
      <c r="C13" s="474"/>
      <c r="D13" s="474"/>
      <c r="E13" s="474"/>
      <c r="F13" s="477"/>
      <c r="G13" s="480"/>
      <c r="H13" s="15" t="s">
        <v>15</v>
      </c>
      <c r="I13" s="15" t="s">
        <v>16</v>
      </c>
      <c r="J13" s="15" t="s">
        <v>17</v>
      </c>
      <c r="K13" s="15" t="s">
        <v>18</v>
      </c>
      <c r="L13" s="15" t="s">
        <v>19</v>
      </c>
      <c r="M13" s="15" t="s">
        <v>20</v>
      </c>
      <c r="N13" s="15" t="s">
        <v>21</v>
      </c>
      <c r="O13" s="15" t="s">
        <v>22</v>
      </c>
      <c r="P13" s="15" t="s">
        <v>23</v>
      </c>
      <c r="Q13" s="15" t="s">
        <v>24</v>
      </c>
      <c r="R13" s="15" t="s">
        <v>25</v>
      </c>
      <c r="S13" s="16" t="s">
        <v>26</v>
      </c>
    </row>
    <row r="14" spans="1:19" ht="15" customHeight="1" thickBot="1">
      <c r="B14" s="472"/>
      <c r="C14" s="475"/>
      <c r="D14" s="475"/>
      <c r="E14" s="475"/>
      <c r="F14" s="478"/>
      <c r="G14" s="481"/>
      <c r="H14" s="17" t="s">
        <v>27</v>
      </c>
      <c r="I14" s="17" t="s">
        <v>27</v>
      </c>
      <c r="J14" s="17" t="s">
        <v>27</v>
      </c>
      <c r="K14" s="17" t="s">
        <v>27</v>
      </c>
      <c r="L14" s="17" t="s">
        <v>27</v>
      </c>
      <c r="M14" s="17" t="s">
        <v>27</v>
      </c>
      <c r="N14" s="17" t="s">
        <v>27</v>
      </c>
      <c r="O14" s="17" t="s">
        <v>27</v>
      </c>
      <c r="P14" s="17" t="s">
        <v>27</v>
      </c>
      <c r="Q14" s="17" t="s">
        <v>27</v>
      </c>
      <c r="R14" s="17" t="s">
        <v>27</v>
      </c>
      <c r="S14" s="18" t="s">
        <v>27</v>
      </c>
    </row>
    <row r="15" spans="1:19" ht="16.5" thickBot="1">
      <c r="B15" s="19" t="s">
        <v>28</v>
      </c>
      <c r="C15" s="20" t="s">
        <v>29</v>
      </c>
      <c r="D15" s="21" t="s">
        <v>30</v>
      </c>
      <c r="E15" s="21" t="s">
        <v>31</v>
      </c>
      <c r="F15" s="21" t="s">
        <v>32</v>
      </c>
      <c r="G15" s="22" t="s">
        <v>33</v>
      </c>
      <c r="H15" s="22" t="s">
        <v>34</v>
      </c>
      <c r="I15" s="22" t="s">
        <v>35</v>
      </c>
      <c r="J15" s="22" t="s">
        <v>36</v>
      </c>
      <c r="K15" s="22" t="s">
        <v>37</v>
      </c>
      <c r="L15" s="22" t="s">
        <v>38</v>
      </c>
      <c r="M15" s="22" t="s">
        <v>39</v>
      </c>
      <c r="N15" s="22" t="s">
        <v>40</v>
      </c>
      <c r="O15" s="22" t="s">
        <v>41</v>
      </c>
      <c r="P15" s="22" t="s">
        <v>42</v>
      </c>
      <c r="Q15" s="22" t="s">
        <v>43</v>
      </c>
      <c r="R15" s="22" t="s">
        <v>44</v>
      </c>
      <c r="S15" s="23" t="s">
        <v>45</v>
      </c>
    </row>
    <row r="16" spans="1:19" s="3" customFormat="1" ht="60.75" customHeight="1">
      <c r="B16" s="24" t="s">
        <v>28</v>
      </c>
      <c r="C16" s="25" t="s">
        <v>46</v>
      </c>
      <c r="D16" s="26" t="s">
        <v>47</v>
      </c>
      <c r="E16" s="27">
        <v>202284</v>
      </c>
      <c r="F16" s="28">
        <v>192734</v>
      </c>
      <c r="G16" s="29">
        <v>197951.84599999996</v>
      </c>
      <c r="H16" s="30">
        <v>49475.985000000001</v>
      </c>
      <c r="I16" s="30">
        <v>39282.148999999998</v>
      </c>
      <c r="J16" s="30">
        <v>30236.870999999999</v>
      </c>
      <c r="K16" s="30">
        <v>889.93100000000004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5675.6139999999996</v>
      </c>
      <c r="R16" s="30">
        <v>31596.914000000001</v>
      </c>
      <c r="S16" s="31">
        <v>40794.381999999998</v>
      </c>
    </row>
    <row r="17" spans="1:21" s="3" customFormat="1" ht="61.5" customHeight="1">
      <c r="B17" s="32" t="s">
        <v>48</v>
      </c>
      <c r="C17" s="33" t="s">
        <v>49</v>
      </c>
      <c r="D17" s="34" t="s">
        <v>47</v>
      </c>
      <c r="E17" s="35">
        <v>0</v>
      </c>
      <c r="F17" s="35">
        <v>0</v>
      </c>
      <c r="G17" s="36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8">
        <v>0</v>
      </c>
    </row>
    <row r="18" spans="1:21" s="3" customFormat="1" ht="21.75" customHeight="1" thickBot="1">
      <c r="B18" s="39" t="s">
        <v>50</v>
      </c>
      <c r="C18" s="40" t="s">
        <v>51</v>
      </c>
      <c r="D18" s="41" t="s">
        <v>47</v>
      </c>
      <c r="E18" s="42">
        <v>202284</v>
      </c>
      <c r="F18" s="27">
        <v>192734</v>
      </c>
      <c r="G18" s="43">
        <v>197951.84599999996</v>
      </c>
      <c r="H18" s="44">
        <v>49475.985000000001</v>
      </c>
      <c r="I18" s="44">
        <v>39282.148999999998</v>
      </c>
      <c r="J18" s="44">
        <v>30236.870999999999</v>
      </c>
      <c r="K18" s="44">
        <v>889.93100000000004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5675.6139999999996</v>
      </c>
      <c r="R18" s="44">
        <v>31596.914000000001</v>
      </c>
      <c r="S18" s="44">
        <v>40794.381999999998</v>
      </c>
    </row>
    <row r="19" spans="1:21" s="3" customFormat="1" ht="66" customHeight="1">
      <c r="B19" s="24" t="s">
        <v>29</v>
      </c>
      <c r="C19" s="25" t="s">
        <v>52</v>
      </c>
      <c r="D19" s="45" t="s">
        <v>47</v>
      </c>
      <c r="E19" s="46">
        <v>0</v>
      </c>
      <c r="F19" s="46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8">
        <v>0</v>
      </c>
    </row>
    <row r="20" spans="1:21" s="3" customFormat="1" ht="51.75" customHeight="1">
      <c r="B20" s="50" t="s">
        <v>53</v>
      </c>
      <c r="C20" s="33" t="s">
        <v>54</v>
      </c>
      <c r="D20" s="51" t="s">
        <v>47</v>
      </c>
      <c r="E20" s="52"/>
      <c r="F20" s="52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8">
        <v>0</v>
      </c>
    </row>
    <row r="21" spans="1:21" s="3" customFormat="1" ht="66.75" customHeight="1" thickBot="1">
      <c r="A21" s="53"/>
      <c r="B21" s="39" t="s">
        <v>55</v>
      </c>
      <c r="C21" s="40" t="s">
        <v>56</v>
      </c>
      <c r="D21" s="54" t="s">
        <v>47</v>
      </c>
      <c r="E21" s="55">
        <v>0</v>
      </c>
      <c r="F21" s="55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7">
        <v>0</v>
      </c>
    </row>
    <row r="22" spans="1:21" s="3" customFormat="1" ht="51" customHeight="1" thickBot="1">
      <c r="A22" s="58"/>
      <c r="B22" s="59" t="s">
        <v>30</v>
      </c>
      <c r="C22" s="60" t="s">
        <v>57</v>
      </c>
      <c r="D22" s="61" t="s">
        <v>47</v>
      </c>
      <c r="E22" s="62">
        <v>202284</v>
      </c>
      <c r="F22" s="63">
        <v>192734</v>
      </c>
      <c r="G22" s="64">
        <v>197951.84600000002</v>
      </c>
      <c r="H22" s="64">
        <v>49475.985000000001</v>
      </c>
      <c r="I22" s="64">
        <v>39282.148999999998</v>
      </c>
      <c r="J22" s="64">
        <v>30236.870999999999</v>
      </c>
      <c r="K22" s="64">
        <v>889.93100000000004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4">
        <v>5675.6139999999987</v>
      </c>
      <c r="R22" s="64">
        <v>31596.913999999997</v>
      </c>
      <c r="S22" s="64">
        <v>40794.382000000005</v>
      </c>
    </row>
    <row r="23" spans="1:21" s="3" customFormat="1" ht="51" customHeight="1">
      <c r="A23" s="53"/>
      <c r="B23" s="24" t="s">
        <v>31</v>
      </c>
      <c r="C23" s="66" t="s">
        <v>58</v>
      </c>
      <c r="D23" s="26" t="s">
        <v>47</v>
      </c>
      <c r="E23" s="46">
        <v>27937</v>
      </c>
      <c r="F23" s="46">
        <v>29211</v>
      </c>
      <c r="G23" s="67">
        <v>29018.064999999999</v>
      </c>
      <c r="H23" s="30">
        <v>6363.0789999999997</v>
      </c>
      <c r="I23" s="30">
        <v>5660.5360000000001</v>
      </c>
      <c r="J23" s="30">
        <v>5447.7449999999999</v>
      </c>
      <c r="K23" s="30">
        <v>148.76400000000001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232.482</v>
      </c>
      <c r="R23" s="30">
        <v>5084.8459999999995</v>
      </c>
      <c r="S23" s="31">
        <v>6080.6130000000003</v>
      </c>
    </row>
    <row r="24" spans="1:21" s="3" customFormat="1" ht="15.75" customHeight="1">
      <c r="B24" s="50" t="s">
        <v>59</v>
      </c>
      <c r="C24" s="33" t="s">
        <v>60</v>
      </c>
      <c r="D24" s="68" t="s">
        <v>61</v>
      </c>
      <c r="E24" s="69">
        <v>0.13810780882323861</v>
      </c>
      <c r="F24" s="69">
        <v>0.15156121908952236</v>
      </c>
      <c r="G24" s="70">
        <v>0.14659153519588797</v>
      </c>
      <c r="H24" s="71">
        <v>0.12860944557243276</v>
      </c>
      <c r="I24" s="71">
        <v>0.14409944832702509</v>
      </c>
      <c r="J24" s="71">
        <v>0.18016894009965514</v>
      </c>
      <c r="K24" s="71">
        <v>0.16716352166628648</v>
      </c>
      <c r="L24" s="71">
        <v>0</v>
      </c>
      <c r="M24" s="71">
        <v>0</v>
      </c>
      <c r="N24" s="71">
        <v>0</v>
      </c>
      <c r="O24" s="71">
        <v>0</v>
      </c>
      <c r="P24" s="71">
        <v>0</v>
      </c>
      <c r="Q24" s="71">
        <v>4.096155940132646E-2</v>
      </c>
      <c r="R24" s="71">
        <v>0.16092856409964593</v>
      </c>
      <c r="S24" s="72">
        <v>0.14905515666348371</v>
      </c>
    </row>
    <row r="25" spans="1:21" s="3" customFormat="1" ht="68.25" customHeight="1">
      <c r="B25" s="50" t="s">
        <v>62</v>
      </c>
      <c r="C25" s="33" t="s">
        <v>63</v>
      </c>
      <c r="D25" s="34" t="s">
        <v>47</v>
      </c>
      <c r="E25" s="73">
        <v>0</v>
      </c>
      <c r="F25" s="73">
        <v>0</v>
      </c>
      <c r="G25" s="74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5">
        <v>0</v>
      </c>
      <c r="T25" s="76"/>
      <c r="U25" s="76"/>
    </row>
    <row r="26" spans="1:21" s="3" customFormat="1" ht="19.5" customHeight="1" thickBot="1">
      <c r="B26" s="39" t="s">
        <v>59</v>
      </c>
      <c r="C26" s="40" t="s">
        <v>64</v>
      </c>
      <c r="D26" s="41" t="s">
        <v>61</v>
      </c>
      <c r="E26" s="77" t="s">
        <v>59</v>
      </c>
      <c r="F26" s="78" t="s">
        <v>59</v>
      </c>
      <c r="G26" s="79" t="s">
        <v>59</v>
      </c>
      <c r="H26" s="79" t="s">
        <v>59</v>
      </c>
      <c r="I26" s="79" t="s">
        <v>59</v>
      </c>
      <c r="J26" s="79" t="s">
        <v>59</v>
      </c>
      <c r="K26" s="79" t="s">
        <v>59</v>
      </c>
      <c r="L26" s="79" t="s">
        <v>59</v>
      </c>
      <c r="M26" s="79" t="s">
        <v>59</v>
      </c>
      <c r="N26" s="79" t="s">
        <v>59</v>
      </c>
      <c r="O26" s="79" t="s">
        <v>59</v>
      </c>
      <c r="P26" s="79" t="s">
        <v>59</v>
      </c>
      <c r="Q26" s="79" t="s">
        <v>59</v>
      </c>
      <c r="R26" s="79" t="s">
        <v>59</v>
      </c>
      <c r="S26" s="80" t="s">
        <v>59</v>
      </c>
    </row>
    <row r="27" spans="1:21" s="3" customFormat="1" ht="50.25" customHeight="1">
      <c r="B27" s="24" t="s">
        <v>32</v>
      </c>
      <c r="C27" s="25" t="s">
        <v>65</v>
      </c>
      <c r="D27" s="26" t="s">
        <v>47</v>
      </c>
      <c r="E27" s="46">
        <v>174346.80799999999</v>
      </c>
      <c r="F27" s="81">
        <v>163522</v>
      </c>
      <c r="G27" s="82">
        <v>168933.78100000002</v>
      </c>
      <c r="H27" s="83">
        <v>43112.905999999995</v>
      </c>
      <c r="I27" s="83">
        <v>33621.612999999998</v>
      </c>
      <c r="J27" s="83">
        <v>24789.126</v>
      </c>
      <c r="K27" s="83">
        <v>741.16700000000003</v>
      </c>
      <c r="L27" s="83">
        <v>0</v>
      </c>
      <c r="M27" s="83">
        <v>0</v>
      </c>
      <c r="N27" s="83">
        <v>0</v>
      </c>
      <c r="O27" s="83">
        <v>0</v>
      </c>
      <c r="P27" s="83">
        <v>0</v>
      </c>
      <c r="Q27" s="83">
        <v>5443.1319999999987</v>
      </c>
      <c r="R27" s="83">
        <v>26512.067999999999</v>
      </c>
      <c r="S27" s="84">
        <v>34713.769000000008</v>
      </c>
    </row>
    <row r="28" spans="1:21" s="3" customFormat="1" ht="47.25" customHeight="1">
      <c r="B28" s="50" t="s">
        <v>66</v>
      </c>
      <c r="C28" s="33" t="s">
        <v>67</v>
      </c>
      <c r="D28" s="34" t="s">
        <v>47</v>
      </c>
      <c r="E28" s="85">
        <v>0</v>
      </c>
      <c r="F28" s="85">
        <v>0</v>
      </c>
      <c r="G28" s="85">
        <v>0</v>
      </c>
      <c r="H28" s="85">
        <v>0</v>
      </c>
      <c r="I28" s="85">
        <v>0</v>
      </c>
      <c r="J28" s="85">
        <v>0</v>
      </c>
      <c r="K28" s="85">
        <v>0</v>
      </c>
      <c r="L28" s="85">
        <v>0</v>
      </c>
      <c r="M28" s="85">
        <v>0</v>
      </c>
      <c r="N28" s="85">
        <v>0</v>
      </c>
      <c r="O28" s="85">
        <v>0</v>
      </c>
      <c r="P28" s="85">
        <v>0</v>
      </c>
      <c r="Q28" s="85">
        <v>0</v>
      </c>
      <c r="R28" s="85">
        <v>0</v>
      </c>
      <c r="S28" s="86">
        <v>0</v>
      </c>
    </row>
    <row r="29" spans="1:21" s="3" customFormat="1" ht="36.75" customHeight="1" thickBot="1">
      <c r="B29" s="87" t="s">
        <v>68</v>
      </c>
      <c r="C29" s="88" t="s">
        <v>69</v>
      </c>
      <c r="D29" s="89" t="s">
        <v>47</v>
      </c>
      <c r="E29" s="90">
        <v>363.71199999999999</v>
      </c>
      <c r="F29" s="91">
        <v>436</v>
      </c>
      <c r="G29" s="92">
        <v>334.92599999999999</v>
      </c>
      <c r="H29" s="93">
        <v>88.197999999999993</v>
      </c>
      <c r="I29" s="93">
        <v>67.665999999999997</v>
      </c>
      <c r="J29" s="93">
        <v>47.249000000000002</v>
      </c>
      <c r="K29" s="93">
        <v>1.5269999999999999</v>
      </c>
      <c r="L29" s="93">
        <v>0</v>
      </c>
      <c r="M29" s="93">
        <v>0</v>
      </c>
      <c r="N29" s="93">
        <v>0</v>
      </c>
      <c r="O29" s="93">
        <v>0</v>
      </c>
      <c r="P29" s="93">
        <v>0</v>
      </c>
      <c r="Q29" s="93">
        <v>11.266</v>
      </c>
      <c r="R29" s="93">
        <v>48.326000000000001</v>
      </c>
      <c r="S29" s="94">
        <v>70.694000000000003</v>
      </c>
    </row>
    <row r="30" spans="1:21" s="3" customFormat="1" ht="55.5" customHeight="1">
      <c r="B30" s="95" t="s">
        <v>70</v>
      </c>
      <c r="C30" s="96" t="s">
        <v>71</v>
      </c>
      <c r="D30" s="97" t="s">
        <v>47</v>
      </c>
      <c r="E30" s="98">
        <v>173983.09599999999</v>
      </c>
      <c r="F30" s="99">
        <v>163086</v>
      </c>
      <c r="G30" s="100">
        <v>168598.85500000001</v>
      </c>
      <c r="H30" s="101">
        <v>43024.707999999999</v>
      </c>
      <c r="I30" s="101">
        <v>33553.947</v>
      </c>
      <c r="J30" s="101">
        <v>24741.877</v>
      </c>
      <c r="K30" s="101">
        <v>739.64</v>
      </c>
      <c r="L30" s="101">
        <v>0</v>
      </c>
      <c r="M30" s="101">
        <v>0</v>
      </c>
      <c r="N30" s="101">
        <v>0</v>
      </c>
      <c r="O30" s="101">
        <v>0</v>
      </c>
      <c r="P30" s="101">
        <v>0</v>
      </c>
      <c r="Q30" s="101">
        <v>5431.8659999999991</v>
      </c>
      <c r="R30" s="101">
        <v>26463.741999999998</v>
      </c>
      <c r="S30" s="102">
        <v>34643.075000000004</v>
      </c>
    </row>
    <row r="31" spans="1:21" s="3" customFormat="1" ht="15.75">
      <c r="B31" s="50" t="s">
        <v>72</v>
      </c>
      <c r="C31" s="103" t="s">
        <v>73</v>
      </c>
      <c r="D31" s="104" t="s">
        <v>47</v>
      </c>
      <c r="E31" s="105">
        <v>149315.921</v>
      </c>
      <c r="F31" s="106">
        <v>137555</v>
      </c>
      <c r="G31" s="107">
        <v>143884.91700000002</v>
      </c>
      <c r="H31" s="108">
        <v>36653.563000000002</v>
      </c>
      <c r="I31" s="108">
        <v>28553.677</v>
      </c>
      <c r="J31" s="108">
        <v>21200.706999999999</v>
      </c>
      <c r="K31" s="108">
        <v>620.37900000000002</v>
      </c>
      <c r="L31" s="108">
        <v>0</v>
      </c>
      <c r="M31" s="108">
        <v>0</v>
      </c>
      <c r="N31" s="108">
        <v>0</v>
      </c>
      <c r="O31" s="108">
        <v>0</v>
      </c>
      <c r="P31" s="108">
        <v>0</v>
      </c>
      <c r="Q31" s="108">
        <v>4662.7969999999996</v>
      </c>
      <c r="R31" s="108">
        <v>22673.17</v>
      </c>
      <c r="S31" s="109">
        <v>29520.624</v>
      </c>
    </row>
    <row r="32" spans="1:21" s="3" customFormat="1" ht="21.75" customHeight="1">
      <c r="B32" s="50" t="s">
        <v>59</v>
      </c>
      <c r="C32" s="110" t="s">
        <v>74</v>
      </c>
      <c r="D32" s="68" t="s">
        <v>61</v>
      </c>
      <c r="E32" s="111">
        <v>0.8582208526741012</v>
      </c>
      <c r="F32" s="111">
        <v>0.84345069472548229</v>
      </c>
      <c r="G32" s="71">
        <v>0.85341574235483397</v>
      </c>
      <c r="H32" s="71">
        <v>0.85191892528358359</v>
      </c>
      <c r="I32" s="71">
        <v>0.85097818745437015</v>
      </c>
      <c r="J32" s="71">
        <v>0.8568754504761299</v>
      </c>
      <c r="K32" s="71">
        <v>0.83875804445405877</v>
      </c>
      <c r="L32" s="71">
        <v>0</v>
      </c>
      <c r="M32" s="71">
        <v>0</v>
      </c>
      <c r="N32" s="71">
        <v>0</v>
      </c>
      <c r="O32" s="71">
        <v>0</v>
      </c>
      <c r="P32" s="71">
        <v>0</v>
      </c>
      <c r="Q32" s="71">
        <v>0.85841532173289992</v>
      </c>
      <c r="R32" s="71">
        <v>0.85676356729898595</v>
      </c>
      <c r="S32" s="72">
        <v>0.85213636491564315</v>
      </c>
    </row>
    <row r="33" spans="1:19" s="3" customFormat="1" ht="17.25" customHeight="1">
      <c r="B33" s="50" t="s">
        <v>75</v>
      </c>
      <c r="C33" s="112" t="s">
        <v>76</v>
      </c>
      <c r="D33" s="104" t="s">
        <v>47</v>
      </c>
      <c r="E33" s="113">
        <v>38.484000000000002</v>
      </c>
      <c r="F33" s="114">
        <v>46</v>
      </c>
      <c r="G33" s="107">
        <v>37.932999999999993</v>
      </c>
      <c r="H33" s="115">
        <v>9.5749999999999993</v>
      </c>
      <c r="I33" s="115">
        <v>7.5540000000000003</v>
      </c>
      <c r="J33" s="115">
        <v>5.5960000000000001</v>
      </c>
      <c r="K33" s="115">
        <v>0.17499999999999999</v>
      </c>
      <c r="L33" s="115">
        <v>0</v>
      </c>
      <c r="M33" s="115">
        <v>0</v>
      </c>
      <c r="N33" s="115">
        <v>0</v>
      </c>
      <c r="O33" s="115">
        <v>0</v>
      </c>
      <c r="P33" s="115">
        <v>0</v>
      </c>
      <c r="Q33" s="115">
        <v>0.81599999999999995</v>
      </c>
      <c r="R33" s="115">
        <v>5.8949999999999996</v>
      </c>
      <c r="S33" s="116">
        <v>8.3219999999999992</v>
      </c>
    </row>
    <row r="34" spans="1:19" s="3" customFormat="1" ht="14.25" customHeight="1">
      <c r="B34" s="50"/>
      <c r="C34" s="117" t="str">
        <f>C32</f>
        <v>те ж у відсотках від пункту 5.3 </v>
      </c>
      <c r="D34" s="68" t="s">
        <v>61</v>
      </c>
      <c r="E34" s="111">
        <v>2.2119390265362335E-4</v>
      </c>
      <c r="F34" s="111">
        <v>2.8205977214475799E-4</v>
      </c>
      <c r="G34" s="71">
        <v>2.2498966555852345E-4</v>
      </c>
      <c r="H34" s="71">
        <v>2.2254654232633025E-4</v>
      </c>
      <c r="I34" s="71">
        <v>2.2512999737407942E-4</v>
      </c>
      <c r="J34" s="71">
        <v>2.2617524127211528E-4</v>
      </c>
      <c r="K34" s="71">
        <v>2.3660158996268455E-4</v>
      </c>
      <c r="L34" s="118">
        <v>0</v>
      </c>
      <c r="M34" s="118">
        <v>0</v>
      </c>
      <c r="N34" s="118">
        <v>0</v>
      </c>
      <c r="O34" s="118">
        <v>0</v>
      </c>
      <c r="P34" s="118">
        <v>0</v>
      </c>
      <c r="Q34" s="71">
        <v>1.5022461894310355E-4</v>
      </c>
      <c r="R34" s="71">
        <v>2.2275761303900256E-4</v>
      </c>
      <c r="S34" s="72">
        <v>2.402211697431593E-4</v>
      </c>
    </row>
    <row r="35" spans="1:19" s="3" customFormat="1" ht="15.75">
      <c r="B35" s="50" t="s">
        <v>77</v>
      </c>
      <c r="C35" s="119" t="s">
        <v>78</v>
      </c>
      <c r="D35" s="68" t="s">
        <v>47</v>
      </c>
      <c r="E35" s="120">
        <v>21449.815999999999</v>
      </c>
      <c r="F35" s="121">
        <v>21663</v>
      </c>
      <c r="G35" s="107">
        <v>21367.691999999995</v>
      </c>
      <c r="H35" s="108">
        <v>5421.1469999999999</v>
      </c>
      <c r="I35" s="108">
        <v>4276.12</v>
      </c>
      <c r="J35" s="108">
        <v>3089.8879999999999</v>
      </c>
      <c r="K35" s="108">
        <v>108.551</v>
      </c>
      <c r="L35" s="108">
        <v>0</v>
      </c>
      <c r="M35" s="108">
        <v>0</v>
      </c>
      <c r="N35" s="108">
        <v>0</v>
      </c>
      <c r="O35" s="108">
        <v>0</v>
      </c>
      <c r="P35" s="108">
        <v>0</v>
      </c>
      <c r="Q35" s="108">
        <v>700.31299999999999</v>
      </c>
      <c r="R35" s="108">
        <v>3354.2020000000002</v>
      </c>
      <c r="S35" s="109">
        <v>4417.4709999999995</v>
      </c>
    </row>
    <row r="36" spans="1:19" s="3" customFormat="1" ht="18" customHeight="1">
      <c r="B36" s="50" t="s">
        <v>59</v>
      </c>
      <c r="C36" s="119" t="s">
        <v>74</v>
      </c>
      <c r="D36" s="68" t="s">
        <v>61</v>
      </c>
      <c r="E36" s="111">
        <v>0.12328678183770221</v>
      </c>
      <c r="F36" s="111">
        <v>0.13283175747764983</v>
      </c>
      <c r="G36" s="71">
        <v>0.12673687493310673</v>
      </c>
      <c r="H36" s="71">
        <v>0.12600078540916537</v>
      </c>
      <c r="I36" s="71">
        <v>0.12744014884448615</v>
      </c>
      <c r="J36" s="71">
        <v>0.12488494708788665</v>
      </c>
      <c r="K36" s="71">
        <v>0.14676193824022499</v>
      </c>
      <c r="L36" s="71">
        <v>0</v>
      </c>
      <c r="M36" s="71">
        <v>0</v>
      </c>
      <c r="N36" s="71">
        <v>0</v>
      </c>
      <c r="O36" s="71">
        <v>0</v>
      </c>
      <c r="P36" s="71">
        <v>0</v>
      </c>
      <c r="Q36" s="71">
        <v>0.12892678133076185</v>
      </c>
      <c r="R36" s="71">
        <v>0.12674707907899044</v>
      </c>
      <c r="S36" s="72">
        <v>0.12751382491305979</v>
      </c>
    </row>
    <row r="37" spans="1:19" s="3" customFormat="1" ht="15.75">
      <c r="B37" s="122" t="s">
        <v>79</v>
      </c>
      <c r="C37" s="119" t="s">
        <v>80</v>
      </c>
      <c r="D37" s="68" t="s">
        <v>47</v>
      </c>
      <c r="E37" s="120">
        <v>3178.875</v>
      </c>
      <c r="F37" s="106">
        <v>3822</v>
      </c>
      <c r="G37" s="107">
        <v>3308.3129999999996</v>
      </c>
      <c r="H37" s="108">
        <v>940.423</v>
      </c>
      <c r="I37" s="108">
        <v>716.596</v>
      </c>
      <c r="J37" s="108">
        <v>445.68599999999998</v>
      </c>
      <c r="K37" s="108">
        <v>10.535</v>
      </c>
      <c r="L37" s="108">
        <v>0</v>
      </c>
      <c r="M37" s="108">
        <v>0</v>
      </c>
      <c r="N37" s="108">
        <v>0</v>
      </c>
      <c r="O37" s="108">
        <v>0</v>
      </c>
      <c r="P37" s="108">
        <v>0</v>
      </c>
      <c r="Q37" s="108">
        <v>67.94</v>
      </c>
      <c r="R37" s="123">
        <v>430.47500000000002</v>
      </c>
      <c r="S37" s="109">
        <v>696.65800000000002</v>
      </c>
    </row>
    <row r="38" spans="1:19" s="3" customFormat="1" ht="18.75" customHeight="1" thickBot="1">
      <c r="B38" s="39" t="s">
        <v>59</v>
      </c>
      <c r="C38" s="124" t="s">
        <v>74</v>
      </c>
      <c r="D38" s="41" t="s">
        <v>61</v>
      </c>
      <c r="E38" s="125">
        <v>1.8271171585543002E-2</v>
      </c>
      <c r="F38" s="126">
        <v>2.3435488024723151E-2</v>
      </c>
      <c r="G38" s="127">
        <v>1.9622393046500815E-2</v>
      </c>
      <c r="H38" s="127"/>
      <c r="I38" s="127">
        <v>2.1356533703769633E-2</v>
      </c>
      <c r="J38" s="127">
        <v>1.8013427194711218E-2</v>
      </c>
      <c r="K38" s="127">
        <v>1.424341571575361E-2</v>
      </c>
      <c r="L38" s="127">
        <v>0</v>
      </c>
      <c r="M38" s="127">
        <v>0</v>
      </c>
      <c r="N38" s="127">
        <v>0</v>
      </c>
      <c r="O38" s="127">
        <v>0</v>
      </c>
      <c r="P38" s="127">
        <v>0</v>
      </c>
      <c r="Q38" s="127">
        <v>1.2507672317395165E-2</v>
      </c>
      <c r="R38" s="127">
        <v>1.6266596008984672E-2</v>
      </c>
      <c r="S38" s="128">
        <v>2.0109589001553699E-2</v>
      </c>
    </row>
    <row r="39" spans="1:19" s="3" customFormat="1" ht="63.75" customHeight="1">
      <c r="A39" s="129"/>
      <c r="B39" s="24" t="s">
        <v>33</v>
      </c>
      <c r="C39" s="25" t="s">
        <v>81</v>
      </c>
      <c r="D39" s="45" t="s">
        <v>82</v>
      </c>
      <c r="E39" s="130">
        <v>118.976</v>
      </c>
      <c r="F39" s="131">
        <v>115.63200000000001</v>
      </c>
      <c r="G39" s="132">
        <v>111.82599999999999</v>
      </c>
      <c r="H39" s="133">
        <v>111.82600000000001</v>
      </c>
      <c r="I39" s="133">
        <v>111.82600000000001</v>
      </c>
      <c r="J39" s="133">
        <v>111.82600000000001</v>
      </c>
      <c r="K39" s="133">
        <v>111.82600000000001</v>
      </c>
      <c r="L39" s="133">
        <v>0</v>
      </c>
      <c r="M39" s="133">
        <v>0</v>
      </c>
      <c r="N39" s="133">
        <v>0</v>
      </c>
      <c r="O39" s="133">
        <v>0</v>
      </c>
      <c r="P39" s="133">
        <v>0</v>
      </c>
      <c r="Q39" s="133">
        <v>111.82600000000001</v>
      </c>
      <c r="R39" s="133">
        <v>111.82600000000001</v>
      </c>
      <c r="S39" s="134">
        <v>111.82600000000001</v>
      </c>
    </row>
    <row r="40" spans="1:19" s="3" customFormat="1" ht="18.75" customHeight="1">
      <c r="B40" s="50" t="s">
        <v>83</v>
      </c>
      <c r="C40" s="33" t="s">
        <v>84</v>
      </c>
      <c r="D40" s="68" t="s">
        <v>82</v>
      </c>
      <c r="E40" s="135">
        <v>101.755</v>
      </c>
      <c r="F40" s="136">
        <v>98.858999999999995</v>
      </c>
      <c r="G40" s="137">
        <v>95.84</v>
      </c>
      <c r="H40" s="138">
        <v>95.84</v>
      </c>
      <c r="I40" s="138">
        <v>95.84</v>
      </c>
      <c r="J40" s="138">
        <v>95.84</v>
      </c>
      <c r="K40" s="138">
        <v>95.84</v>
      </c>
      <c r="L40" s="138">
        <v>0</v>
      </c>
      <c r="M40" s="138">
        <v>0</v>
      </c>
      <c r="N40" s="138">
        <v>0</v>
      </c>
      <c r="O40" s="138">
        <v>0</v>
      </c>
      <c r="P40" s="138">
        <v>0</v>
      </c>
      <c r="Q40" s="138">
        <v>95.84</v>
      </c>
      <c r="R40" s="138">
        <v>95.84</v>
      </c>
      <c r="S40" s="139">
        <v>95.84</v>
      </c>
    </row>
    <row r="41" spans="1:19" s="3" customFormat="1" ht="18.75" customHeight="1">
      <c r="B41" s="50" t="s">
        <v>85</v>
      </c>
      <c r="C41" s="33" t="s">
        <v>86</v>
      </c>
      <c r="D41" s="68" t="s">
        <v>82</v>
      </c>
      <c r="E41" s="135">
        <v>14.468</v>
      </c>
      <c r="F41" s="140">
        <v>14.428000000000001</v>
      </c>
      <c r="G41" s="137">
        <v>13.641</v>
      </c>
      <c r="H41" s="138">
        <v>13.641</v>
      </c>
      <c r="I41" s="138">
        <v>13.641</v>
      </c>
      <c r="J41" s="138">
        <v>13.641</v>
      </c>
      <c r="K41" s="138">
        <v>13.641</v>
      </c>
      <c r="L41" s="138">
        <v>0</v>
      </c>
      <c r="M41" s="138">
        <v>0</v>
      </c>
      <c r="N41" s="138">
        <v>0</v>
      </c>
      <c r="O41" s="138">
        <v>0</v>
      </c>
      <c r="P41" s="138">
        <v>0</v>
      </c>
      <c r="Q41" s="138">
        <v>13.641</v>
      </c>
      <c r="R41" s="138">
        <v>13.641</v>
      </c>
      <c r="S41" s="139">
        <v>13.641</v>
      </c>
    </row>
    <row r="42" spans="1:19" s="3" customFormat="1" ht="18.75" customHeight="1" thickBot="1">
      <c r="B42" s="39" t="s">
        <v>87</v>
      </c>
      <c r="C42" s="40" t="s">
        <v>88</v>
      </c>
      <c r="D42" s="41" t="s">
        <v>82</v>
      </c>
      <c r="E42" s="141">
        <v>2.7530000000000001</v>
      </c>
      <c r="F42" s="142">
        <v>2.3450000000000002</v>
      </c>
      <c r="G42" s="143">
        <v>2.3450000000000002</v>
      </c>
      <c r="H42" s="144">
        <v>2.3450000000000002</v>
      </c>
      <c r="I42" s="144">
        <v>2.3450000000000002</v>
      </c>
      <c r="J42" s="144">
        <v>2.3450000000000002</v>
      </c>
      <c r="K42" s="144">
        <v>2.3450000000000002</v>
      </c>
      <c r="L42" s="144">
        <v>0</v>
      </c>
      <c r="M42" s="144">
        <v>0</v>
      </c>
      <c r="N42" s="144">
        <v>0</v>
      </c>
      <c r="O42" s="144">
        <v>0</v>
      </c>
      <c r="P42" s="144">
        <v>0</v>
      </c>
      <c r="Q42" s="144">
        <v>2.3450000000000002</v>
      </c>
      <c r="R42" s="144">
        <v>2.3450000000000002</v>
      </c>
      <c r="S42" s="145">
        <v>2.3450000000000002</v>
      </c>
    </row>
    <row r="44" spans="1:19" hidden="1">
      <c r="G44" s="146">
        <f>G27/(100%-G24)</f>
        <v>197951.84600000002</v>
      </c>
      <c r="H44" s="146">
        <f t="shared" ref="H44:S44" si="0">H27/(100%-H24)</f>
        <v>49475.984999999993</v>
      </c>
      <c r="I44" s="146">
        <f t="shared" si="0"/>
        <v>39282.148999999998</v>
      </c>
      <c r="J44" s="146">
        <f t="shared" si="0"/>
        <v>30236.870999999999</v>
      </c>
      <c r="K44" s="146">
        <f t="shared" si="0"/>
        <v>889.93100000000004</v>
      </c>
      <c r="L44" s="146">
        <f t="shared" si="0"/>
        <v>0</v>
      </c>
      <c r="M44" s="146">
        <f t="shared" si="0"/>
        <v>0</v>
      </c>
      <c r="N44" s="146">
        <f t="shared" si="0"/>
        <v>0</v>
      </c>
      <c r="O44" s="146">
        <f t="shared" si="0"/>
        <v>0</v>
      </c>
      <c r="P44" s="146">
        <f t="shared" si="0"/>
        <v>0</v>
      </c>
      <c r="Q44" s="146">
        <f t="shared" si="0"/>
        <v>5675.6139999999987</v>
      </c>
      <c r="R44" s="146">
        <f t="shared" si="0"/>
        <v>31596.914000000001</v>
      </c>
      <c r="S44" s="146">
        <f t="shared" si="0"/>
        <v>40794.382000000005</v>
      </c>
    </row>
    <row r="45" spans="1:19" hidden="1">
      <c r="E45" s="147"/>
      <c r="F45" s="148"/>
    </row>
    <row r="46" spans="1:19" hidden="1">
      <c r="H46" s="2">
        <f t="shared" ref="H46:S46" si="1">H38+H36+H32</f>
        <v>0.97791971069274897</v>
      </c>
      <c r="I46" s="2">
        <f t="shared" si="1"/>
        <v>0.99977487000262588</v>
      </c>
      <c r="J46" s="2">
        <f t="shared" si="1"/>
        <v>0.99977382475872778</v>
      </c>
      <c r="K46" s="2">
        <f t="shared" si="1"/>
        <v>0.99976339841003736</v>
      </c>
      <c r="L46" s="2">
        <f t="shared" si="1"/>
        <v>0</v>
      </c>
      <c r="M46" s="2">
        <f t="shared" si="1"/>
        <v>0</v>
      </c>
      <c r="N46" s="2">
        <f t="shared" si="1"/>
        <v>0</v>
      </c>
      <c r="O46" s="2">
        <f t="shared" si="1"/>
        <v>0</v>
      </c>
      <c r="P46" s="2">
        <f t="shared" si="1"/>
        <v>0</v>
      </c>
      <c r="Q46" s="2">
        <f t="shared" si="1"/>
        <v>0.9998497753810569</v>
      </c>
      <c r="R46" s="2">
        <f t="shared" si="1"/>
        <v>0.99977724238696108</v>
      </c>
      <c r="S46" s="2">
        <f t="shared" si="1"/>
        <v>0.99975977883025657</v>
      </c>
    </row>
    <row r="47" spans="1:19" hidden="1"/>
    <row r="48" spans="1:19" ht="15">
      <c r="G48" s="149"/>
    </row>
    <row r="49" spans="1:21" ht="64.5" customHeight="1">
      <c r="G49" s="150"/>
    </row>
    <row r="50" spans="1:21" s="151" customFormat="1" ht="18">
      <c r="E50" s="151" t="s">
        <v>89</v>
      </c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</row>
    <row r="51" spans="1:21" s="151" customFormat="1" ht="18">
      <c r="D51" s="151" t="s">
        <v>7</v>
      </c>
      <c r="G51" s="152"/>
      <c r="H51" s="152"/>
      <c r="I51" s="152"/>
      <c r="J51" s="152"/>
      <c r="K51" s="152"/>
      <c r="L51" s="152" t="s">
        <v>90</v>
      </c>
      <c r="M51" s="152"/>
      <c r="N51" s="152"/>
      <c r="O51" s="152"/>
      <c r="P51" s="466"/>
      <c r="Q51" s="466"/>
      <c r="R51" s="152"/>
      <c r="S51" s="152"/>
    </row>
    <row r="53" spans="1:21">
      <c r="I53" s="153"/>
    </row>
    <row r="58" spans="1:21">
      <c r="E58" s="147"/>
    </row>
    <row r="60" spans="1:21" ht="15">
      <c r="G60" s="49"/>
    </row>
    <row r="64" spans="1:21" s="2" customFormat="1" ht="15">
      <c r="A64" s="1"/>
      <c r="B64" s="1"/>
      <c r="C64" s="1"/>
      <c r="D64" s="1"/>
      <c r="E64" s="1"/>
      <c r="F64" s="1"/>
      <c r="G64" s="49"/>
      <c r="T64" s="1"/>
      <c r="U64" s="1"/>
    </row>
  </sheetData>
  <mergeCells count="24">
    <mergeCell ref="B1:D1"/>
    <mergeCell ref="J1:M1"/>
    <mergeCell ref="O1:R1"/>
    <mergeCell ref="B2:F2"/>
    <mergeCell ref="J2:M2"/>
    <mergeCell ref="O2:R2"/>
    <mergeCell ref="B3:C3"/>
    <mergeCell ref="J3:M3"/>
    <mergeCell ref="O3:R3"/>
    <mergeCell ref="O4:R4"/>
    <mergeCell ref="B5:E5"/>
    <mergeCell ref="H12:S12"/>
    <mergeCell ref="P51:Q51"/>
    <mergeCell ref="L5:S5"/>
    <mergeCell ref="B6:E6"/>
    <mergeCell ref="B7:S7"/>
    <mergeCell ref="B8:S8"/>
    <mergeCell ref="D10:P10"/>
    <mergeCell ref="B12:B14"/>
    <mergeCell ref="C12:C14"/>
    <mergeCell ref="D12:D14"/>
    <mergeCell ref="E12:E14"/>
    <mergeCell ref="F12:F14"/>
    <mergeCell ref="G12:G14"/>
  </mergeCells>
  <pageMargins left="0.51181102362204722" right="0.19685039370078741" top="0.52" bottom="0.27559055118110237" header="0.19685039370078741" footer="0.27559055118110237"/>
  <pageSetup paperSize="9" scale="64" orientation="landscape" r:id="rId1"/>
  <headerFooter alignWithMargins="0"/>
  <rowBreaks count="1" manualBreakCount="1">
    <brk id="26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102"/>
  <sheetViews>
    <sheetView topLeftCell="A13" zoomScaleSheetLayoutView="75" workbookViewId="0">
      <pane xSplit="3" topLeftCell="D1" activePane="topRight" state="frozen"/>
      <selection activeCell="A37" sqref="A37"/>
      <selection pane="topRight" activeCell="B1" sqref="B1:U39"/>
    </sheetView>
  </sheetViews>
  <sheetFormatPr defaultRowHeight="12.75"/>
  <cols>
    <col min="1" max="1" width="2.85546875" customWidth="1"/>
    <col min="2" max="2" width="24.140625" customWidth="1"/>
    <col min="3" max="3" width="12.85546875" customWidth="1"/>
    <col min="4" max="4" width="9.5703125" customWidth="1"/>
    <col min="5" max="5" width="11.85546875" customWidth="1"/>
    <col min="6" max="6" width="12.140625" customWidth="1"/>
    <col min="7" max="7" width="11.5703125" customWidth="1"/>
    <col min="8" max="8" width="13" customWidth="1"/>
    <col min="9" max="9" width="11.42578125" customWidth="1"/>
    <col min="10" max="10" width="6.42578125" customWidth="1"/>
    <col min="11" max="11" width="5.140625" style="154" customWidth="1"/>
    <col min="12" max="12" width="10" style="154" customWidth="1"/>
    <col min="13" max="13" width="4.140625" hidden="1" customWidth="1"/>
    <col min="14" max="14" width="4.28515625" hidden="1" customWidth="1"/>
    <col min="15" max="15" width="4.85546875" hidden="1" customWidth="1"/>
    <col min="16" max="16" width="4.140625" customWidth="1"/>
    <col min="17" max="17" width="10.7109375" customWidth="1"/>
    <col min="18" max="18" width="11.7109375" customWidth="1"/>
    <col min="19" max="19" width="11.42578125" customWidth="1"/>
    <col min="20" max="20" width="11.85546875" customWidth="1"/>
    <col min="21" max="21" width="15.28515625" style="156" customWidth="1"/>
  </cols>
  <sheetData>
    <row r="1" spans="2:21" ht="15">
      <c r="R1" s="155" t="s">
        <v>0</v>
      </c>
    </row>
    <row r="3" spans="2:21" ht="15">
      <c r="R3" s="157" t="s">
        <v>1</v>
      </c>
      <c r="S3" s="158"/>
      <c r="T3" s="155"/>
    </row>
    <row r="4" spans="2:21" ht="15">
      <c r="R4" s="157" t="s">
        <v>2</v>
      </c>
      <c r="S4" s="155"/>
      <c r="T4" s="155"/>
    </row>
    <row r="5" spans="2:21" ht="15">
      <c r="R5" s="157" t="s">
        <v>91</v>
      </c>
      <c r="S5" s="155"/>
      <c r="T5" s="155"/>
    </row>
    <row r="6" spans="2:21" ht="18">
      <c r="B6" s="159"/>
      <c r="C6" s="159"/>
      <c r="D6" s="159"/>
      <c r="E6" s="159"/>
      <c r="F6" s="159"/>
      <c r="G6" s="159"/>
      <c r="H6" s="159" t="s">
        <v>92</v>
      </c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</row>
    <row r="7" spans="2:21" ht="14.25">
      <c r="R7" s="160"/>
      <c r="S7" s="161"/>
      <c r="T7" s="161"/>
    </row>
    <row r="8" spans="2:21" ht="18.75" hidden="1">
      <c r="B8" s="515" t="s">
        <v>93</v>
      </c>
      <c r="C8" s="515"/>
      <c r="D8" s="515"/>
      <c r="E8" s="515"/>
      <c r="F8" s="515"/>
      <c r="G8" s="515"/>
      <c r="H8" s="515"/>
      <c r="I8" s="515"/>
      <c r="J8" s="515"/>
      <c r="K8" s="515"/>
      <c r="L8" s="515"/>
      <c r="M8" s="515"/>
      <c r="N8" s="515"/>
      <c r="O8" s="515"/>
      <c r="P8" s="515"/>
      <c r="Q8" s="515"/>
      <c r="R8" s="515"/>
      <c r="S8" s="515"/>
      <c r="T8" s="515"/>
      <c r="U8" s="515"/>
    </row>
    <row r="9" spans="2:21" ht="18" customHeight="1">
      <c r="B9" s="162"/>
      <c r="C9" s="162"/>
      <c r="D9" s="162"/>
      <c r="E9" s="162"/>
      <c r="F9" s="162"/>
      <c r="G9" s="162"/>
      <c r="H9" s="162" t="s">
        <v>94</v>
      </c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</row>
    <row r="10" spans="2:21" ht="18.75">
      <c r="B10" s="162"/>
      <c r="C10" s="162"/>
      <c r="D10" s="162"/>
      <c r="E10" s="162"/>
      <c r="F10" s="163"/>
      <c r="G10" s="164"/>
      <c r="H10" s="164" t="s">
        <v>95</v>
      </c>
      <c r="I10" s="165">
        <f>[3]янв!L3</f>
        <v>2020</v>
      </c>
      <c r="J10" s="162" t="str">
        <f>[3]янв!M3</f>
        <v>р.</v>
      </c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</row>
    <row r="11" spans="2:21" ht="15.75">
      <c r="E11" s="166"/>
      <c r="F11" s="166"/>
      <c r="G11" s="166"/>
      <c r="H11" s="167"/>
      <c r="I11" s="166"/>
      <c r="J11" s="167"/>
      <c r="K11" s="167"/>
      <c r="L11" s="167"/>
      <c r="M11" s="167"/>
      <c r="N11" s="167"/>
      <c r="O11" s="167"/>
      <c r="Q11" s="166"/>
      <c r="R11" s="166"/>
      <c r="S11" s="166"/>
      <c r="U11" s="168"/>
    </row>
    <row r="12" spans="2:21" ht="28.5" customHeight="1">
      <c r="B12" s="169"/>
      <c r="C12" s="169"/>
      <c r="D12" s="170"/>
      <c r="E12" s="171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</row>
    <row r="13" spans="2:21" s="177" customFormat="1" ht="53.25" customHeight="1">
      <c r="B13" s="516" t="s">
        <v>97</v>
      </c>
      <c r="C13" s="516"/>
      <c r="D13" s="172" t="s">
        <v>98</v>
      </c>
      <c r="E13" s="173" t="s">
        <v>99</v>
      </c>
      <c r="F13" s="173" t="s">
        <v>100</v>
      </c>
      <c r="G13" s="173" t="s">
        <v>101</v>
      </c>
      <c r="H13" s="174" t="s">
        <v>102</v>
      </c>
      <c r="I13" s="173" t="s">
        <v>103</v>
      </c>
      <c r="J13" s="172" t="s">
        <v>104</v>
      </c>
      <c r="K13" s="172" t="s">
        <v>105</v>
      </c>
      <c r="L13" s="175" t="s">
        <v>106</v>
      </c>
      <c r="M13" s="172" t="s">
        <v>107</v>
      </c>
      <c r="N13" s="172" t="s">
        <v>108</v>
      </c>
      <c r="O13" s="172" t="s">
        <v>109</v>
      </c>
      <c r="P13" s="175" t="s">
        <v>110</v>
      </c>
      <c r="Q13" s="173" t="s">
        <v>111</v>
      </c>
      <c r="R13" s="173" t="s">
        <v>112</v>
      </c>
      <c r="S13" s="173" t="s">
        <v>113</v>
      </c>
      <c r="T13" s="174" t="s">
        <v>114</v>
      </c>
      <c r="U13" s="176" t="s">
        <v>96</v>
      </c>
    </row>
    <row r="14" spans="2:21" ht="27.75" customHeight="1">
      <c r="B14" s="517" t="s">
        <v>115</v>
      </c>
      <c r="C14" s="517"/>
      <c r="D14" s="178" t="s">
        <v>116</v>
      </c>
      <c r="E14" s="179">
        <v>50516.671999999991</v>
      </c>
      <c r="F14" s="179">
        <v>40108.452999999994</v>
      </c>
      <c r="G14" s="179">
        <v>30873.323</v>
      </c>
      <c r="H14" s="179">
        <v>121498.44799999999</v>
      </c>
      <c r="I14" s="179">
        <v>908.67100000000005</v>
      </c>
      <c r="J14" s="180">
        <v>0</v>
      </c>
      <c r="K14" s="180">
        <v>0</v>
      </c>
      <c r="L14" s="181">
        <v>908.67100000000005</v>
      </c>
      <c r="M14" s="180">
        <v>0</v>
      </c>
      <c r="N14" s="180">
        <v>0</v>
      </c>
      <c r="O14" s="180">
        <v>0</v>
      </c>
      <c r="P14" s="180">
        <v>0</v>
      </c>
      <c r="Q14" s="179">
        <v>5795.1619999999984</v>
      </c>
      <c r="R14" s="179">
        <v>32261.947999999997</v>
      </c>
      <c r="S14" s="179">
        <v>41652.167000000009</v>
      </c>
      <c r="T14" s="182">
        <v>79709.277000000002</v>
      </c>
      <c r="U14" s="182">
        <v>202116.39600000001</v>
      </c>
    </row>
    <row r="15" spans="2:21" ht="27" customHeight="1">
      <c r="B15" s="511" t="s">
        <v>117</v>
      </c>
      <c r="C15" s="511"/>
      <c r="D15" s="172" t="s">
        <v>116</v>
      </c>
      <c r="E15" s="183">
        <v>1040.6869999999999</v>
      </c>
      <c r="F15" s="183">
        <v>826.30399999999997</v>
      </c>
      <c r="G15" s="183">
        <v>636.452</v>
      </c>
      <c r="H15" s="184">
        <v>2503.4430000000002</v>
      </c>
      <c r="I15" s="183">
        <v>18.739999999999998</v>
      </c>
      <c r="J15" s="172">
        <v>0</v>
      </c>
      <c r="K15" s="172">
        <v>0</v>
      </c>
      <c r="L15" s="178">
        <v>18.739999999999998</v>
      </c>
      <c r="M15" s="172">
        <v>0</v>
      </c>
      <c r="N15" s="172">
        <v>0</v>
      </c>
      <c r="O15" s="172">
        <v>0</v>
      </c>
      <c r="P15" s="178">
        <v>0</v>
      </c>
      <c r="Q15" s="183">
        <v>119.548</v>
      </c>
      <c r="R15" s="183">
        <v>665.03399999999999</v>
      </c>
      <c r="S15" s="183">
        <v>857.78499999999997</v>
      </c>
      <c r="T15" s="185">
        <v>1642.367</v>
      </c>
      <c r="U15" s="185">
        <v>4164.55</v>
      </c>
    </row>
    <row r="16" spans="2:21" ht="21" customHeight="1">
      <c r="B16" s="511" t="s">
        <v>118</v>
      </c>
      <c r="C16" s="511"/>
      <c r="D16" s="172" t="s">
        <v>119</v>
      </c>
      <c r="E16" s="186">
        <v>2.0600862226236916</v>
      </c>
      <c r="F16" s="186">
        <v>2.0601741981920871</v>
      </c>
      <c r="G16" s="186">
        <v>2.0614949676780823</v>
      </c>
      <c r="H16" s="187">
        <v>2.0604732333700264</v>
      </c>
      <c r="I16" s="186">
        <v>2.0623526006662476</v>
      </c>
      <c r="J16" s="172">
        <v>0</v>
      </c>
      <c r="K16" s="172">
        <v>0</v>
      </c>
      <c r="L16" s="178">
        <v>2.0623526006662476</v>
      </c>
      <c r="M16" s="172">
        <v>0</v>
      </c>
      <c r="N16" s="172">
        <v>0</v>
      </c>
      <c r="O16" s="172">
        <v>0</v>
      </c>
      <c r="P16" s="178">
        <v>0</v>
      </c>
      <c r="Q16" s="186">
        <v>2.0628931512182063</v>
      </c>
      <c r="R16" s="186">
        <v>2.0613572373249132</v>
      </c>
      <c r="S16" s="186">
        <v>2.059400654952718</v>
      </c>
      <c r="T16" s="187">
        <v>2.0604464898107153</v>
      </c>
      <c r="U16" s="187">
        <v>2.0604711356519538</v>
      </c>
    </row>
    <row r="17" spans="2:21" s="188" customFormat="1" ht="27.75" customHeight="1">
      <c r="B17" s="518" t="s">
        <v>120</v>
      </c>
      <c r="C17" s="518"/>
      <c r="D17" s="189" t="s">
        <v>116</v>
      </c>
      <c r="E17" s="181">
        <v>49475.984999999993</v>
      </c>
      <c r="F17" s="181">
        <v>39282.148999999998</v>
      </c>
      <c r="G17" s="181">
        <v>30236.870999999999</v>
      </c>
      <c r="H17" s="190">
        <v>118995.00499999999</v>
      </c>
      <c r="I17" s="190">
        <v>889.93100000000004</v>
      </c>
      <c r="J17" s="189">
        <v>0</v>
      </c>
      <c r="K17" s="189">
        <v>0</v>
      </c>
      <c r="L17" s="190">
        <v>889.93100000000004</v>
      </c>
      <c r="M17" s="189">
        <v>0</v>
      </c>
      <c r="N17" s="189">
        <v>0</v>
      </c>
      <c r="O17" s="189">
        <v>0</v>
      </c>
      <c r="P17" s="189">
        <v>0</v>
      </c>
      <c r="Q17" s="191">
        <v>5675.6139999999987</v>
      </c>
      <c r="R17" s="191">
        <v>31596.913999999997</v>
      </c>
      <c r="S17" s="191">
        <v>40794.382000000005</v>
      </c>
      <c r="T17" s="191">
        <v>78066.91</v>
      </c>
      <c r="U17" s="192">
        <v>197951.84599999999</v>
      </c>
    </row>
    <row r="18" spans="2:21" ht="27.75" customHeight="1">
      <c r="B18" s="510" t="s">
        <v>121</v>
      </c>
      <c r="C18" s="510"/>
      <c r="D18" s="193" t="s">
        <v>116</v>
      </c>
      <c r="E18" s="194">
        <v>6363.0789999999997</v>
      </c>
      <c r="F18" s="194">
        <v>5660.5360000000001</v>
      </c>
      <c r="G18" s="194">
        <v>5447.7449999999999</v>
      </c>
      <c r="H18" s="179">
        <v>17471.36</v>
      </c>
      <c r="I18" s="194">
        <v>148.76400000000001</v>
      </c>
      <c r="J18" s="195">
        <v>0</v>
      </c>
      <c r="K18" s="195">
        <v>0</v>
      </c>
      <c r="L18" s="179">
        <v>148.76400000000001</v>
      </c>
      <c r="M18" s="195">
        <v>0</v>
      </c>
      <c r="N18" s="195">
        <v>0</v>
      </c>
      <c r="O18" s="195">
        <v>0</v>
      </c>
      <c r="P18" s="196">
        <v>0</v>
      </c>
      <c r="Q18" s="197">
        <v>232.482</v>
      </c>
      <c r="R18" s="197">
        <v>5084.8459999999995</v>
      </c>
      <c r="S18" s="197">
        <v>6080.6130000000003</v>
      </c>
      <c r="T18" s="198">
        <v>11397.940999999999</v>
      </c>
      <c r="U18" s="199">
        <v>29018.064999999999</v>
      </c>
    </row>
    <row r="19" spans="2:21" ht="21" customHeight="1">
      <c r="B19" s="511" t="s">
        <v>122</v>
      </c>
      <c r="C19" s="511"/>
      <c r="D19" s="173" t="s">
        <v>119</v>
      </c>
      <c r="E19" s="200">
        <v>12.860944557243279</v>
      </c>
      <c r="F19" s="200">
        <v>14.409944832702509</v>
      </c>
      <c r="G19" s="200">
        <v>18.016894009965515</v>
      </c>
      <c r="H19" s="201">
        <v>14.682431418024649</v>
      </c>
      <c r="I19" s="200">
        <v>16.716352166628649</v>
      </c>
      <c r="J19" s="202">
        <v>0</v>
      </c>
      <c r="K19" s="202">
        <v>0</v>
      </c>
      <c r="L19" s="201">
        <v>16.716352166628649</v>
      </c>
      <c r="M19" s="202">
        <v>0</v>
      </c>
      <c r="N19" s="202">
        <v>0</v>
      </c>
      <c r="O19" s="202">
        <v>0</v>
      </c>
      <c r="P19" s="203">
        <v>0</v>
      </c>
      <c r="Q19" s="200">
        <v>4.0961559401326459</v>
      </c>
      <c r="R19" s="200">
        <v>16.092856409964593</v>
      </c>
      <c r="S19" s="200">
        <v>14.90551566634837</v>
      </c>
      <c r="T19" s="204">
        <v>14.60022050315556</v>
      </c>
      <c r="U19" s="205">
        <v>14.6591535195888</v>
      </c>
    </row>
    <row r="20" spans="2:21" ht="27.75" customHeight="1">
      <c r="B20" s="512" t="s">
        <v>123</v>
      </c>
      <c r="C20" s="512"/>
      <c r="D20" s="172" t="s">
        <v>116</v>
      </c>
      <c r="E20" s="206">
        <v>43112.905999999995</v>
      </c>
      <c r="F20" s="206">
        <v>33621.612999999998</v>
      </c>
      <c r="G20" s="206">
        <v>24789.126</v>
      </c>
      <c r="H20" s="206">
        <v>101523.645</v>
      </c>
      <c r="I20" s="206">
        <v>741.16700000000003</v>
      </c>
      <c r="J20" s="207">
        <v>0</v>
      </c>
      <c r="K20" s="207">
        <v>0</v>
      </c>
      <c r="L20" s="206">
        <v>741.16700000000003</v>
      </c>
      <c r="M20" s="208">
        <v>0</v>
      </c>
      <c r="N20" s="208">
        <v>0</v>
      </c>
      <c r="O20" s="208">
        <v>0</v>
      </c>
      <c r="P20" s="209">
        <v>0</v>
      </c>
      <c r="Q20" s="206">
        <v>5443.1319999999987</v>
      </c>
      <c r="R20" s="206">
        <v>26512.067999999999</v>
      </c>
      <c r="S20" s="206">
        <v>34713.769000000008</v>
      </c>
      <c r="T20" s="206">
        <v>66668.969000000012</v>
      </c>
      <c r="U20" s="206">
        <v>168933.78100000002</v>
      </c>
    </row>
    <row r="21" spans="2:21" ht="21" customHeight="1">
      <c r="B21" s="512" t="s">
        <v>124</v>
      </c>
      <c r="C21" s="512"/>
      <c r="D21" s="172" t="s">
        <v>116</v>
      </c>
      <c r="E21" s="172">
        <v>88.197999999999993</v>
      </c>
      <c r="F21" s="172">
        <v>67.665999999999997</v>
      </c>
      <c r="G21" s="172">
        <v>47.249000000000002</v>
      </c>
      <c r="H21" s="178">
        <v>203.11299999999997</v>
      </c>
      <c r="I21" s="172">
        <v>1.5269999999999999</v>
      </c>
      <c r="J21" s="172">
        <v>0</v>
      </c>
      <c r="K21" s="172">
        <v>0</v>
      </c>
      <c r="L21" s="178">
        <v>1.5269999999999999</v>
      </c>
      <c r="M21" s="172">
        <v>0</v>
      </c>
      <c r="N21" s="172">
        <v>0</v>
      </c>
      <c r="O21" s="172">
        <v>0</v>
      </c>
      <c r="P21" s="178">
        <v>0</v>
      </c>
      <c r="Q21" s="172">
        <v>11.266</v>
      </c>
      <c r="R21" s="172">
        <v>48.326000000000001</v>
      </c>
      <c r="S21" s="172">
        <v>70.694000000000003</v>
      </c>
      <c r="T21" s="172">
        <v>130.286</v>
      </c>
      <c r="U21" s="178">
        <v>334.92599999999993</v>
      </c>
    </row>
    <row r="22" spans="2:21" s="6" customFormat="1" ht="15">
      <c r="B22" s="512" t="s">
        <v>125</v>
      </c>
      <c r="C22" s="512"/>
      <c r="D22" s="193" t="s">
        <v>116</v>
      </c>
      <c r="E22" s="179">
        <v>43024.707999999999</v>
      </c>
      <c r="F22" s="179">
        <v>33553.947</v>
      </c>
      <c r="G22" s="179">
        <v>24741.877</v>
      </c>
      <c r="H22" s="179">
        <v>101320.53200000001</v>
      </c>
      <c r="I22" s="179">
        <v>739.64</v>
      </c>
      <c r="J22" s="193">
        <v>0</v>
      </c>
      <c r="K22" s="193">
        <v>0</v>
      </c>
      <c r="L22" s="179">
        <v>739.64</v>
      </c>
      <c r="M22" s="193">
        <v>0</v>
      </c>
      <c r="N22" s="193">
        <v>0</v>
      </c>
      <c r="O22" s="193">
        <v>0</v>
      </c>
      <c r="P22" s="211">
        <v>0</v>
      </c>
      <c r="Q22" s="179">
        <v>5431.8659999999991</v>
      </c>
      <c r="R22" s="179">
        <v>26463.741999999998</v>
      </c>
      <c r="S22" s="179">
        <v>34643.075000000004</v>
      </c>
      <c r="T22" s="179">
        <v>66538.683000000005</v>
      </c>
      <c r="U22" s="212">
        <v>168598.85500000001</v>
      </c>
    </row>
    <row r="23" spans="2:21" s="6" customFormat="1" ht="5.25" customHeight="1">
      <c r="B23" s="513"/>
      <c r="C23" s="514"/>
      <c r="D23" s="172"/>
      <c r="E23" s="215"/>
      <c r="F23" s="183"/>
      <c r="G23" s="183"/>
      <c r="H23" s="184"/>
      <c r="I23" s="183"/>
      <c r="J23" s="172"/>
      <c r="K23" s="172"/>
      <c r="L23" s="184"/>
      <c r="M23" s="172"/>
      <c r="N23" s="172"/>
      <c r="O23" s="172"/>
      <c r="P23" s="178"/>
      <c r="Q23" s="183"/>
      <c r="R23" s="183"/>
      <c r="S23" s="183"/>
      <c r="T23" s="216"/>
      <c r="U23" s="217"/>
    </row>
    <row r="24" spans="2:21" s="6" customFormat="1" ht="15">
      <c r="B24" s="506" t="s">
        <v>126</v>
      </c>
      <c r="C24" s="506"/>
      <c r="D24" s="193" t="s">
        <v>116</v>
      </c>
      <c r="E24" s="218">
        <v>36653.563000000002</v>
      </c>
      <c r="F24" s="194">
        <v>28553.677</v>
      </c>
      <c r="G24" s="194">
        <v>21200.706999999999</v>
      </c>
      <c r="H24" s="179">
        <v>86407.947</v>
      </c>
      <c r="I24" s="194">
        <v>620.37900000000002</v>
      </c>
      <c r="J24" s="193">
        <v>0</v>
      </c>
      <c r="K24" s="193">
        <v>0</v>
      </c>
      <c r="L24" s="179">
        <v>620.37900000000002</v>
      </c>
      <c r="M24" s="193">
        <v>0</v>
      </c>
      <c r="N24" s="193">
        <v>0</v>
      </c>
      <c r="O24" s="193">
        <v>0</v>
      </c>
      <c r="P24" s="211">
        <v>0</v>
      </c>
      <c r="Q24" s="194">
        <v>4662.7969999999996</v>
      </c>
      <c r="R24" s="194">
        <v>22673.17</v>
      </c>
      <c r="S24" s="194">
        <v>29520.624</v>
      </c>
      <c r="T24" s="182">
        <v>56856.591</v>
      </c>
      <c r="U24" s="199">
        <v>143884.91700000002</v>
      </c>
    </row>
    <row r="25" spans="2:21" s="6" customFormat="1" ht="15">
      <c r="B25" s="507" t="s">
        <v>127</v>
      </c>
      <c r="C25" s="508"/>
      <c r="D25" s="193" t="s">
        <v>116</v>
      </c>
      <c r="E25" s="219">
        <v>90.944799999999987</v>
      </c>
      <c r="F25" s="219">
        <v>58.826600000000006</v>
      </c>
      <c r="G25" s="219">
        <v>34.597999999999999</v>
      </c>
      <c r="H25" s="179">
        <v>184.36939999999998</v>
      </c>
      <c r="I25" s="194">
        <v>0</v>
      </c>
      <c r="J25" s="193">
        <v>0</v>
      </c>
      <c r="K25" s="193">
        <v>0</v>
      </c>
      <c r="L25" s="179">
        <v>0</v>
      </c>
      <c r="M25" s="193">
        <v>0</v>
      </c>
      <c r="N25" s="193">
        <v>0</v>
      </c>
      <c r="O25" s="193">
        <v>0</v>
      </c>
      <c r="P25" s="211">
        <v>0</v>
      </c>
      <c r="Q25" s="194">
        <v>5.4272</v>
      </c>
      <c r="R25" s="194">
        <v>44.410199999999996</v>
      </c>
      <c r="S25" s="194">
        <v>64.52000000000001</v>
      </c>
      <c r="T25" s="182">
        <v>114.35740000000001</v>
      </c>
      <c r="U25" s="220">
        <v>298.72680000000003</v>
      </c>
    </row>
    <row r="26" spans="2:21" s="6" customFormat="1" ht="15">
      <c r="B26" s="507" t="s">
        <v>128</v>
      </c>
      <c r="C26" s="508"/>
      <c r="D26" s="193" t="s">
        <v>116</v>
      </c>
      <c r="E26" s="219">
        <v>50.56893881196963</v>
      </c>
      <c r="F26" s="219">
        <v>41.77948521661456</v>
      </c>
      <c r="G26" s="219">
        <v>31.158285037963378</v>
      </c>
      <c r="H26" s="179">
        <v>123.50670906654757</v>
      </c>
      <c r="I26" s="194">
        <v>1.1075604287628404</v>
      </c>
      <c r="J26" s="193">
        <v>0</v>
      </c>
      <c r="K26" s="193">
        <v>0</v>
      </c>
      <c r="L26" s="179">
        <v>1.1075604287628404</v>
      </c>
      <c r="M26" s="193">
        <v>0</v>
      </c>
      <c r="N26" s="193">
        <v>0</v>
      </c>
      <c r="O26" s="193">
        <v>0</v>
      </c>
      <c r="P26" s="211">
        <v>0</v>
      </c>
      <c r="Q26" s="194">
        <v>7.1930025011165695</v>
      </c>
      <c r="R26" s="194">
        <v>30.951999285395267</v>
      </c>
      <c r="S26" s="194">
        <v>42.967363465832968</v>
      </c>
      <c r="T26" s="182">
        <v>81.112365252344802</v>
      </c>
      <c r="U26" s="220">
        <v>205.72663474765523</v>
      </c>
    </row>
    <row r="27" spans="2:21" s="6" customFormat="1" ht="15">
      <c r="B27" s="506" t="s">
        <v>129</v>
      </c>
      <c r="C27" s="506"/>
      <c r="D27" s="193" t="s">
        <v>116</v>
      </c>
      <c r="E27" s="194">
        <v>9.5749999999999993</v>
      </c>
      <c r="F27" s="194">
        <v>7.5540000000000003</v>
      </c>
      <c r="G27" s="194">
        <v>5.5960000000000001</v>
      </c>
      <c r="H27" s="179">
        <v>22.724999999999998</v>
      </c>
      <c r="I27" s="194">
        <v>0.17499999999999999</v>
      </c>
      <c r="J27" s="193">
        <v>0</v>
      </c>
      <c r="K27" s="193">
        <v>0</v>
      </c>
      <c r="L27" s="179">
        <v>0.17499999999999999</v>
      </c>
      <c r="M27" s="193">
        <v>0</v>
      </c>
      <c r="N27" s="193">
        <v>0</v>
      </c>
      <c r="O27" s="193">
        <v>0</v>
      </c>
      <c r="P27" s="211">
        <v>0</v>
      </c>
      <c r="Q27" s="221">
        <v>0.81599999999999995</v>
      </c>
      <c r="R27" s="221">
        <v>5.8949999999999996</v>
      </c>
      <c r="S27" s="221">
        <v>8.3219999999999992</v>
      </c>
      <c r="T27" s="182">
        <v>15.032999999999998</v>
      </c>
      <c r="U27" s="182">
        <v>37.932999999999993</v>
      </c>
    </row>
    <row r="28" spans="2:21" s="6" customFormat="1" ht="15">
      <c r="B28" s="509" t="s">
        <v>130</v>
      </c>
      <c r="C28" s="509"/>
      <c r="D28" s="193" t="s">
        <v>116</v>
      </c>
      <c r="E28" s="224">
        <v>5421.1469999999999</v>
      </c>
      <c r="F28" s="225">
        <v>4276.12</v>
      </c>
      <c r="G28" s="225">
        <v>3089.8879999999999</v>
      </c>
      <c r="H28" s="179">
        <v>12787.154999999999</v>
      </c>
      <c r="I28" s="225">
        <v>108.551</v>
      </c>
      <c r="J28" s="195">
        <v>0</v>
      </c>
      <c r="K28" s="195">
        <v>0</v>
      </c>
      <c r="L28" s="179">
        <v>108.551</v>
      </c>
      <c r="M28" s="195">
        <v>0</v>
      </c>
      <c r="N28" s="195">
        <v>0</v>
      </c>
      <c r="O28" s="195">
        <v>0</v>
      </c>
      <c r="P28" s="196">
        <v>0</v>
      </c>
      <c r="Q28" s="226">
        <v>700.31299999999999</v>
      </c>
      <c r="R28" s="227">
        <v>3354.2020000000002</v>
      </c>
      <c r="S28" s="227">
        <v>4417.4709999999995</v>
      </c>
      <c r="T28" s="182">
        <v>8471.9860000000008</v>
      </c>
      <c r="U28" s="182">
        <v>21367.691999999999</v>
      </c>
    </row>
    <row r="29" spans="2:21" s="228" customFormat="1" ht="30" customHeight="1">
      <c r="B29" s="503" t="s">
        <v>131</v>
      </c>
      <c r="C29" s="503"/>
      <c r="D29" s="225" t="s">
        <v>116</v>
      </c>
      <c r="E29" s="225">
        <v>940.423</v>
      </c>
      <c r="F29" s="229">
        <v>716.596</v>
      </c>
      <c r="G29" s="225">
        <v>445.68599999999998</v>
      </c>
      <c r="H29" s="180">
        <v>2102.7049999999999</v>
      </c>
      <c r="I29" s="225">
        <v>10.535</v>
      </c>
      <c r="J29" s="225">
        <v>0</v>
      </c>
      <c r="K29" s="225">
        <v>0</v>
      </c>
      <c r="L29" s="180">
        <v>10.535</v>
      </c>
      <c r="M29" s="225">
        <v>0</v>
      </c>
      <c r="N29" s="225">
        <v>0</v>
      </c>
      <c r="O29" s="225">
        <v>0</v>
      </c>
      <c r="P29" s="180">
        <v>0</v>
      </c>
      <c r="Q29" s="226">
        <v>67.94</v>
      </c>
      <c r="R29" s="226">
        <v>430.47500000000002</v>
      </c>
      <c r="S29" s="226">
        <v>696.65800000000002</v>
      </c>
      <c r="T29" s="230">
        <v>1195.0730000000001</v>
      </c>
      <c r="U29" s="231">
        <v>3308.3130000000001</v>
      </c>
    </row>
    <row r="30" spans="2:21" s="228" customFormat="1" ht="24.75" hidden="1" customHeight="1">
      <c r="B30" s="232" t="s">
        <v>132</v>
      </c>
      <c r="C30" s="233"/>
      <c r="D30" s="234"/>
      <c r="E30" s="235">
        <f>E24-E25-E26</f>
        <v>36512.049261188033</v>
      </c>
      <c r="F30" s="235">
        <f>F24-F25-F26</f>
        <v>28453.070914783384</v>
      </c>
      <c r="G30" s="235">
        <f>G24-G25-G26</f>
        <v>21134.950714962033</v>
      </c>
      <c r="H30" s="236"/>
      <c r="I30" s="235">
        <f>I24-I25-I26</f>
        <v>619.27143957123712</v>
      </c>
      <c r="J30" s="235"/>
      <c r="K30" s="235"/>
      <c r="L30" s="236"/>
      <c r="M30" s="237"/>
      <c r="N30" s="237"/>
      <c r="O30" s="237"/>
      <c r="P30" s="236"/>
      <c r="Q30" s="235">
        <f>Q24-Q25-Q26</f>
        <v>4650.1767974988825</v>
      </c>
      <c r="R30" s="235">
        <f>R24-R25-R26</f>
        <v>22597.807800714603</v>
      </c>
      <c r="S30" s="235">
        <f>S24-S25-S26</f>
        <v>29413.136636534167</v>
      </c>
      <c r="T30" s="238"/>
      <c r="U30" s="239">
        <f>SUM(E30:T30)</f>
        <v>143380.46356525231</v>
      </c>
    </row>
    <row r="31" spans="2:21" s="228" customFormat="1" ht="21.75" hidden="1" customHeight="1">
      <c r="B31" s="232" t="s">
        <v>133</v>
      </c>
      <c r="C31" s="233"/>
      <c r="D31" s="234"/>
      <c r="E31" s="235">
        <f>E29+E27</f>
        <v>949.99800000000005</v>
      </c>
      <c r="F31" s="235">
        <f>F29+F27</f>
        <v>724.15</v>
      </c>
      <c r="G31" s="235">
        <f>G29+G27</f>
        <v>451.28199999999998</v>
      </c>
      <c r="H31" s="236"/>
      <c r="I31" s="235">
        <f>I29+I27</f>
        <v>10.71</v>
      </c>
      <c r="J31" s="235"/>
      <c r="K31" s="235"/>
      <c r="L31" s="236"/>
      <c r="M31" s="237"/>
      <c r="N31" s="237"/>
      <c r="O31" s="237"/>
      <c r="P31" s="236"/>
      <c r="Q31" s="235">
        <f>Q29+Q27</f>
        <v>68.756</v>
      </c>
      <c r="R31" s="235">
        <f>R29+R27</f>
        <v>436.37</v>
      </c>
      <c r="S31" s="235">
        <f>S29+S27</f>
        <v>704.98</v>
      </c>
      <c r="T31" s="238"/>
      <c r="U31" s="239">
        <f>SUM(E31:T31)</f>
        <v>3346.2460000000001</v>
      </c>
    </row>
    <row r="32" spans="2:21" s="228" customFormat="1" ht="13.5" hidden="1" customHeight="1">
      <c r="B32" s="232"/>
      <c r="C32" s="233"/>
      <c r="D32" s="234"/>
      <c r="E32" s="235">
        <f>E25+E26</f>
        <v>141.51373881196963</v>
      </c>
      <c r="F32" s="235"/>
      <c r="G32" s="235"/>
      <c r="H32" s="236"/>
      <c r="I32" s="235"/>
      <c r="J32" s="235"/>
      <c r="K32" s="235"/>
      <c r="L32" s="236"/>
      <c r="M32" s="237"/>
      <c r="N32" s="237"/>
      <c r="O32" s="237"/>
      <c r="P32" s="236"/>
      <c r="Q32" s="235"/>
      <c r="R32" s="235"/>
      <c r="S32" s="235"/>
      <c r="T32" s="238"/>
      <c r="U32" s="239"/>
    </row>
    <row r="33" spans="2:27" s="228" customFormat="1" ht="13.5" hidden="1" customHeight="1">
      <c r="B33" s="504" t="s">
        <v>134</v>
      </c>
      <c r="C33" s="504"/>
      <c r="D33" s="234"/>
      <c r="E33" s="235">
        <f>E26+E28</f>
        <v>5471.7159388119699</v>
      </c>
      <c r="F33" s="235">
        <f>F26+F28</f>
        <v>4317.8994852166143</v>
      </c>
      <c r="G33" s="235">
        <f>G26+G28</f>
        <v>3121.0462850379631</v>
      </c>
      <c r="H33" s="235">
        <f>SUM(E33:G33)</f>
        <v>12910.661709066546</v>
      </c>
      <c r="I33" s="235">
        <f>I26+I28</f>
        <v>109.65856042876284</v>
      </c>
      <c r="J33" s="235">
        <f>J26+J28</f>
        <v>0</v>
      </c>
      <c r="K33" s="235"/>
      <c r="L33" s="240">
        <f>SUM(I33:K33)</f>
        <v>109.65856042876284</v>
      </c>
      <c r="M33" s="237"/>
      <c r="N33" s="237"/>
      <c r="O33" s="237"/>
      <c r="P33" s="236"/>
      <c r="Q33" s="235">
        <f>Q26+Q28</f>
        <v>707.50600250111654</v>
      </c>
      <c r="R33" s="235">
        <f>R26+R28</f>
        <v>3385.1539992853955</v>
      </c>
      <c r="S33" s="235">
        <f>S26+S28</f>
        <v>4460.4383634658325</v>
      </c>
      <c r="T33" s="241">
        <f>SUM(Q33:S33)</f>
        <v>8553.0983652523446</v>
      </c>
      <c r="U33" s="242">
        <f>H33+I33+T33</f>
        <v>21573.418634747653</v>
      </c>
    </row>
    <row r="34" spans="2:27" s="228" customFormat="1" ht="13.5" hidden="1" customHeight="1">
      <c r="B34" s="504"/>
      <c r="C34" s="504"/>
      <c r="D34" s="234"/>
      <c r="E34" s="235">
        <f>E25+E29</f>
        <v>1031.3678</v>
      </c>
      <c r="F34" s="243">
        <f>F25+F29</f>
        <v>775.42259999999999</v>
      </c>
      <c r="G34" s="243">
        <f>G25+G29</f>
        <v>480.28399999999999</v>
      </c>
      <c r="H34" s="235">
        <f>SUM(E34:G34)</f>
        <v>2287.0744</v>
      </c>
      <c r="I34" s="235">
        <f>I25+I29</f>
        <v>10.535</v>
      </c>
      <c r="J34" s="235"/>
      <c r="K34" s="235"/>
      <c r="L34" s="240">
        <f>SUM(I34:K34)</f>
        <v>10.535</v>
      </c>
      <c r="M34" s="237"/>
      <c r="N34" s="237"/>
      <c r="O34" s="237"/>
      <c r="P34" s="236"/>
      <c r="Q34" s="235">
        <f>Q25+Q29</f>
        <v>73.367199999999997</v>
      </c>
      <c r="R34" s="235">
        <f>R25+R29</f>
        <v>474.8852</v>
      </c>
      <c r="S34" s="235">
        <f>S25+S29</f>
        <v>761.178</v>
      </c>
      <c r="T34" s="241">
        <f>SUM(Q34:S34)</f>
        <v>1309.4304</v>
      </c>
      <c r="U34" s="242">
        <f>H34+I34+T34</f>
        <v>3607.0397999999996</v>
      </c>
    </row>
    <row r="35" spans="2:27" s="228" customFormat="1" ht="23.25" customHeight="1">
      <c r="B35" s="244"/>
      <c r="C35" s="233"/>
      <c r="D35" s="234"/>
      <c r="E35" s="245"/>
      <c r="F35" s="245"/>
      <c r="G35" s="245"/>
      <c r="H35" s="245"/>
      <c r="I35" s="245"/>
      <c r="J35" s="245"/>
      <c r="K35" s="245"/>
      <c r="L35" s="246"/>
      <c r="M35"/>
      <c r="N35" s="247"/>
      <c r="O35" s="247"/>
      <c r="P35" s="247"/>
      <c r="Q35" s="248"/>
      <c r="R35" s="249"/>
      <c r="S35" s="250"/>
      <c r="T35" s="250"/>
      <c r="U35" s="241"/>
    </row>
    <row r="36" spans="2:27" s="228" customFormat="1" ht="32.25" customHeight="1">
      <c r="B36" s="233"/>
      <c r="C36" s="233"/>
      <c r="D36" s="234"/>
      <c r="E36" s="245" t="s">
        <v>135</v>
      </c>
      <c r="F36" s="245"/>
      <c r="G36" s="245"/>
      <c r="H36" s="245"/>
      <c r="I36" s="251"/>
      <c r="J36" s="245"/>
      <c r="K36" s="245"/>
      <c r="L36" s="246"/>
      <c r="M36"/>
      <c r="N36" s="247"/>
      <c r="O36" s="247"/>
      <c r="P36" s="247"/>
      <c r="Q36" s="248" t="s">
        <v>90</v>
      </c>
      <c r="R36" s="249"/>
      <c r="S36" s="252"/>
      <c r="T36" s="250"/>
      <c r="U36" s="239"/>
    </row>
    <row r="37" spans="2:27" s="228" customFormat="1" ht="16.5" customHeight="1">
      <c r="B37" s="505" t="s">
        <v>136</v>
      </c>
      <c r="C37" s="505"/>
      <c r="D37" s="505"/>
      <c r="E37" s="505"/>
      <c r="F37" s="505"/>
      <c r="G37" s="253"/>
      <c r="H37" s="245"/>
      <c r="I37" s="253"/>
      <c r="J37" s="245"/>
      <c r="K37" s="245"/>
      <c r="L37" s="246"/>
      <c r="M37"/>
      <c r="N37" s="247"/>
      <c r="O37" s="247"/>
      <c r="P37" s="247"/>
      <c r="Q37" s="254"/>
      <c r="R37" s="249"/>
      <c r="S37" s="249"/>
      <c r="T37" s="238"/>
      <c r="U37" s="255"/>
    </row>
    <row r="38" spans="2:27" s="228" customFormat="1" ht="21.75" customHeight="1">
      <c r="B38" s="256" t="s">
        <v>137</v>
      </c>
      <c r="C38" s="257"/>
      <c r="D38" s="257"/>
      <c r="E38" s="258"/>
      <c r="F38" s="258"/>
      <c r="G38" s="258"/>
      <c r="H38" s="245"/>
      <c r="I38" s="258"/>
      <c r="J38" s="245"/>
      <c r="K38" s="245"/>
      <c r="L38" s="246"/>
      <c r="M38"/>
      <c r="N38" s="247"/>
      <c r="O38" s="247"/>
      <c r="P38" s="247"/>
      <c r="Q38" s="258"/>
      <c r="R38" s="258"/>
      <c r="S38" s="258"/>
      <c r="T38" s="238"/>
      <c r="U38" s="255"/>
    </row>
    <row r="39" spans="2:27" ht="15.75">
      <c r="B39" s="502"/>
      <c r="C39" s="502"/>
      <c r="D39" s="502"/>
      <c r="E39" s="502"/>
      <c r="F39" s="502"/>
      <c r="G39" s="502"/>
      <c r="H39" s="502"/>
      <c r="I39" s="502"/>
      <c r="J39" s="502"/>
      <c r="K39" s="502"/>
      <c r="L39" s="502"/>
      <c r="M39" s="502"/>
      <c r="N39" s="502"/>
      <c r="O39" s="502"/>
      <c r="P39" s="502"/>
      <c r="Q39" s="502"/>
      <c r="R39" s="502"/>
      <c r="S39" s="502"/>
      <c r="T39" s="502"/>
      <c r="U39" s="502"/>
    </row>
    <row r="40" spans="2:27" ht="15.75">
      <c r="B40" s="265"/>
      <c r="C40" s="265"/>
      <c r="D40" s="265"/>
      <c r="E40" s="265"/>
      <c r="F40" s="265"/>
      <c r="G40" s="265"/>
      <c r="H40" s="267"/>
      <c r="I40" s="273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</row>
    <row r="41" spans="2:27">
      <c r="B41" s="154"/>
      <c r="C41" s="274"/>
      <c r="D41" s="154"/>
      <c r="E41" s="154"/>
      <c r="F41" s="275"/>
      <c r="G41" s="276"/>
      <c r="H41" s="269"/>
      <c r="I41" s="277"/>
      <c r="J41" s="277"/>
      <c r="K41" s="277"/>
      <c r="L41" s="277"/>
      <c r="M41" s="154"/>
      <c r="N41" s="154"/>
      <c r="O41" s="154"/>
      <c r="P41" s="154"/>
      <c r="Q41" s="154"/>
      <c r="R41" s="154"/>
      <c r="S41" s="154"/>
      <c r="T41" s="154"/>
      <c r="U41" s="278"/>
    </row>
    <row r="42" spans="2:27" ht="54.75" customHeight="1">
      <c r="B42" s="495"/>
      <c r="C42" s="495"/>
      <c r="D42" s="279"/>
      <c r="E42" s="279"/>
      <c r="F42" s="279"/>
      <c r="G42" s="279"/>
      <c r="H42" s="280"/>
      <c r="I42" s="279"/>
      <c r="J42" s="281"/>
      <c r="K42" s="281"/>
      <c r="L42" s="282"/>
      <c r="M42" s="281"/>
      <c r="N42" s="281"/>
      <c r="O42" s="281"/>
      <c r="P42" s="282"/>
      <c r="Q42" s="279"/>
      <c r="R42" s="279"/>
      <c r="S42" s="279"/>
      <c r="T42" s="280"/>
      <c r="U42" s="280"/>
      <c r="V42" s="279"/>
      <c r="W42" s="279"/>
      <c r="X42" s="279"/>
      <c r="Y42" s="279"/>
      <c r="Z42" s="279"/>
      <c r="AA42" s="279"/>
    </row>
    <row r="43" spans="2:27" ht="6" customHeight="1">
      <c r="B43" s="154"/>
      <c r="C43" s="274"/>
      <c r="D43" s="154"/>
      <c r="E43" s="154"/>
      <c r="F43" s="154"/>
      <c r="G43" s="154"/>
      <c r="H43" s="154"/>
      <c r="I43" s="154"/>
      <c r="J43" s="154"/>
      <c r="M43" s="154"/>
      <c r="N43" s="154"/>
      <c r="O43" s="154"/>
      <c r="P43" s="154"/>
      <c r="Q43" s="154"/>
      <c r="R43" s="154"/>
      <c r="S43" s="154"/>
      <c r="T43" s="283"/>
      <c r="U43" s="264"/>
    </row>
    <row r="44" spans="2:27">
      <c r="B44" s="154"/>
      <c r="C44" s="274"/>
      <c r="D44" s="264"/>
      <c r="E44" s="284"/>
      <c r="F44" s="264"/>
      <c r="G44" s="264"/>
      <c r="H44" s="154"/>
      <c r="I44" s="264"/>
      <c r="J44" s="154"/>
      <c r="M44" s="154"/>
      <c r="N44" s="154"/>
      <c r="O44" s="154"/>
      <c r="P44" s="154"/>
      <c r="Q44" s="264"/>
      <c r="R44" s="264"/>
      <c r="S44" s="264"/>
      <c r="T44" s="283"/>
      <c r="U44" s="264"/>
    </row>
    <row r="45" spans="2:27">
      <c r="B45" s="491"/>
      <c r="C45" s="491"/>
      <c r="D45" s="264"/>
      <c r="E45" s="285"/>
      <c r="F45" s="285"/>
      <c r="G45" s="285"/>
      <c r="H45" s="286"/>
      <c r="I45" s="285"/>
      <c r="J45" s="287"/>
      <c r="K45" s="287"/>
      <c r="L45" s="286"/>
      <c r="M45" s="264"/>
      <c r="N45" s="264"/>
      <c r="O45" s="264"/>
      <c r="P45" s="264"/>
      <c r="Q45" s="285"/>
      <c r="R45" s="285"/>
      <c r="S45" s="285"/>
      <c r="T45" s="288"/>
      <c r="U45" s="289"/>
    </row>
    <row r="46" spans="2:27">
      <c r="B46" s="490"/>
      <c r="C46" s="490"/>
      <c r="D46" s="264"/>
      <c r="E46" s="290"/>
      <c r="F46" s="290"/>
      <c r="G46" s="290"/>
      <c r="H46" s="290"/>
      <c r="I46" s="291"/>
      <c r="J46" s="292"/>
      <c r="K46" s="292"/>
      <c r="L46" s="293"/>
      <c r="M46" s="294"/>
      <c r="N46" s="294"/>
      <c r="O46" s="294"/>
      <c r="P46" s="294"/>
      <c r="Q46" s="291"/>
      <c r="R46" s="291"/>
      <c r="S46" s="291"/>
      <c r="T46" s="295"/>
      <c r="U46" s="289"/>
    </row>
    <row r="47" spans="2:27">
      <c r="B47" s="490"/>
      <c r="C47" s="490"/>
      <c r="D47" s="264"/>
      <c r="E47" s="296"/>
      <c r="F47" s="296"/>
      <c r="G47" s="296"/>
      <c r="H47" s="271"/>
      <c r="I47" s="296"/>
      <c r="J47" s="297"/>
      <c r="K47" s="297"/>
      <c r="L47" s="271"/>
      <c r="M47" s="298"/>
      <c r="N47" s="298"/>
      <c r="O47" s="298"/>
      <c r="P47" s="298"/>
      <c r="Q47" s="296"/>
      <c r="R47" s="296"/>
      <c r="S47" s="296"/>
      <c r="T47" s="154"/>
      <c r="U47" s="264"/>
    </row>
    <row r="48" spans="2:27">
      <c r="B48" s="490"/>
      <c r="C48" s="490"/>
      <c r="D48" s="264"/>
      <c r="E48" s="299"/>
      <c r="F48" s="299"/>
      <c r="G48" s="299"/>
      <c r="H48" s="300"/>
      <c r="I48" s="299"/>
      <c r="J48" s="297"/>
      <c r="K48" s="297"/>
      <c r="L48" s="271"/>
      <c r="M48" s="298"/>
      <c r="N48" s="298"/>
      <c r="O48" s="298"/>
      <c r="P48" s="298"/>
      <c r="Q48" s="301"/>
      <c r="R48" s="301"/>
      <c r="S48" s="301"/>
      <c r="T48" s="154"/>
      <c r="U48" s="264"/>
    </row>
    <row r="49" spans="2:34">
      <c r="B49" s="498"/>
      <c r="C49" s="498"/>
      <c r="D49" s="264"/>
      <c r="E49" s="302"/>
      <c r="F49" s="302"/>
      <c r="G49" s="302"/>
      <c r="H49" s="300"/>
      <c r="I49" s="302"/>
      <c r="J49" s="297"/>
      <c r="K49" s="297"/>
      <c r="L49" s="271"/>
      <c r="M49" s="298"/>
      <c r="N49" s="298"/>
      <c r="O49" s="298"/>
      <c r="P49" s="298"/>
      <c r="Q49" s="296"/>
      <c r="R49" s="296"/>
      <c r="S49" s="296"/>
      <c r="T49" s="154"/>
      <c r="U49" s="264"/>
    </row>
    <row r="50" spans="2:34">
      <c r="B50" s="498"/>
      <c r="C50" s="498"/>
      <c r="D50" s="264"/>
      <c r="E50" s="296"/>
      <c r="F50" s="296"/>
      <c r="G50" s="296"/>
      <c r="H50" s="271"/>
      <c r="I50" s="296"/>
      <c r="J50" s="297"/>
      <c r="K50" s="297"/>
      <c r="L50" s="271"/>
      <c r="M50" s="298"/>
      <c r="N50" s="298"/>
      <c r="O50" s="298"/>
      <c r="P50" s="298"/>
      <c r="Q50" s="296"/>
      <c r="R50" s="296"/>
      <c r="S50" s="296"/>
      <c r="T50" s="154"/>
      <c r="U50" s="264"/>
    </row>
    <row r="51" spans="2:34">
      <c r="B51" s="490"/>
      <c r="C51" s="490"/>
      <c r="D51" s="264"/>
      <c r="E51" s="296"/>
      <c r="F51" s="296"/>
      <c r="G51" s="296"/>
      <c r="H51" s="271"/>
      <c r="I51" s="296"/>
      <c r="J51" s="297"/>
      <c r="K51" s="297"/>
      <c r="L51" s="271"/>
      <c r="M51" s="298"/>
      <c r="N51" s="298"/>
      <c r="O51" s="298"/>
      <c r="P51" s="298"/>
      <c r="Q51" s="296"/>
      <c r="R51" s="296"/>
      <c r="S51" s="296"/>
      <c r="T51" s="154"/>
      <c r="U51" s="264"/>
    </row>
    <row r="52" spans="2:34">
      <c r="B52" s="490"/>
      <c r="C52" s="490"/>
      <c r="D52" s="264"/>
      <c r="E52" s="296"/>
      <c r="F52" s="296"/>
      <c r="G52" s="296"/>
      <c r="H52" s="271"/>
      <c r="I52" s="296"/>
      <c r="J52" s="297"/>
      <c r="K52" s="297"/>
      <c r="L52" s="271"/>
      <c r="M52" s="298"/>
      <c r="N52" s="298"/>
      <c r="O52" s="298"/>
      <c r="P52" s="298"/>
      <c r="Q52" s="296"/>
      <c r="R52" s="296"/>
      <c r="S52" s="296"/>
      <c r="T52" s="154"/>
      <c r="U52" s="264"/>
    </row>
    <row r="53" spans="2:34">
      <c r="B53" s="492"/>
      <c r="C53" s="492"/>
      <c r="D53" s="154"/>
      <c r="E53" s="303"/>
      <c r="F53" s="303"/>
      <c r="G53" s="303"/>
      <c r="H53" s="303"/>
      <c r="I53" s="303"/>
      <c r="J53" s="304"/>
      <c r="K53" s="304"/>
      <c r="L53" s="305"/>
      <c r="M53" s="306"/>
      <c r="N53" s="306"/>
      <c r="O53" s="306"/>
      <c r="P53" s="306"/>
      <c r="Q53" s="303"/>
      <c r="R53" s="303"/>
      <c r="S53" s="303"/>
      <c r="T53" s="303"/>
      <c r="U53" s="303"/>
    </row>
    <row r="54" spans="2:34" ht="8.25" customHeight="1">
      <c r="B54" s="154"/>
      <c r="C54" s="274"/>
      <c r="D54" s="154"/>
      <c r="E54" s="154"/>
      <c r="F54" s="307"/>
      <c r="G54" s="307"/>
      <c r="H54" s="307"/>
      <c r="I54" s="154"/>
      <c r="J54" s="154"/>
      <c r="M54" s="154"/>
      <c r="N54" s="154"/>
      <c r="O54" s="154"/>
      <c r="P54" s="154"/>
      <c r="Q54" s="154"/>
      <c r="R54" s="154"/>
      <c r="S54" s="154"/>
      <c r="T54" s="154"/>
      <c r="U54" s="264"/>
    </row>
    <row r="55" spans="2:34" ht="15.75">
      <c r="B55" s="154"/>
      <c r="C55" s="274"/>
      <c r="D55" s="154"/>
      <c r="E55" s="154"/>
      <c r="F55" s="307"/>
      <c r="G55" s="308"/>
      <c r="H55" s="308"/>
      <c r="I55" s="158"/>
      <c r="J55" s="158"/>
      <c r="M55" s="154"/>
      <c r="N55" s="154"/>
      <c r="O55" s="154"/>
      <c r="P55" s="154"/>
      <c r="Q55" s="154"/>
      <c r="R55" s="154"/>
      <c r="S55" s="154"/>
      <c r="T55" s="154"/>
      <c r="U55" s="264"/>
    </row>
    <row r="56" spans="2:34" ht="17.25" customHeight="1">
      <c r="B56" s="154"/>
      <c r="C56" s="274"/>
      <c r="D56" s="154"/>
      <c r="E56" s="154"/>
      <c r="F56" s="307"/>
      <c r="G56" s="308"/>
      <c r="H56" s="308"/>
      <c r="I56" s="158"/>
      <c r="J56" s="158"/>
      <c r="M56" s="247"/>
      <c r="N56" s="154"/>
      <c r="O56" s="154"/>
      <c r="P56" s="154"/>
      <c r="Q56" s="154"/>
      <c r="R56" s="154"/>
      <c r="S56" s="154"/>
      <c r="T56" s="154"/>
      <c r="U56" s="264"/>
    </row>
    <row r="57" spans="2:34" ht="17.25" customHeight="1">
      <c r="C57" s="272"/>
      <c r="F57" s="259"/>
      <c r="G57" s="500"/>
      <c r="H57" s="500"/>
      <c r="I57" s="500"/>
      <c r="J57" s="500"/>
      <c r="K57" s="500"/>
      <c r="L57" s="500"/>
      <c r="M57" s="500"/>
    </row>
    <row r="58" spans="2:34" ht="17.25" customHeight="1">
      <c r="B58" s="154"/>
      <c r="C58" s="274"/>
      <c r="D58" s="154"/>
      <c r="E58" s="154"/>
      <c r="F58" s="307"/>
      <c r="G58" s="154"/>
      <c r="H58" s="265"/>
      <c r="I58" s="265"/>
      <c r="J58" s="265"/>
      <c r="K58" s="265"/>
      <c r="L58" s="265"/>
      <c r="M58" s="265"/>
      <c r="N58" s="154"/>
      <c r="O58" s="154"/>
      <c r="P58" s="154"/>
      <c r="Q58" s="154"/>
      <c r="R58" s="154"/>
      <c r="S58" s="154"/>
      <c r="T58" s="154"/>
      <c r="U58" s="264"/>
    </row>
    <row r="59" spans="2:34" ht="8.25" customHeight="1">
      <c r="B59" s="154"/>
      <c r="C59" s="274"/>
      <c r="D59" s="154"/>
      <c r="E59" s="154"/>
      <c r="F59" s="307"/>
      <c r="G59" s="309"/>
      <c r="H59" s="280"/>
      <c r="I59" s="310"/>
      <c r="J59" s="310"/>
      <c r="K59" s="269"/>
      <c r="L59" s="262"/>
      <c r="M59" s="247"/>
      <c r="N59" s="154"/>
      <c r="O59" s="154"/>
      <c r="P59" s="154"/>
      <c r="Q59" s="154"/>
      <c r="R59" s="154"/>
      <c r="S59" s="154"/>
      <c r="T59" s="154"/>
      <c r="U59" s="264"/>
    </row>
    <row r="60" spans="2:34" ht="55.5" customHeight="1">
      <c r="B60" s="495"/>
      <c r="C60" s="495"/>
      <c r="D60" s="281"/>
      <c r="E60" s="279"/>
      <c r="F60" s="279"/>
      <c r="G60" s="279"/>
      <c r="H60" s="280"/>
      <c r="I60" s="280"/>
      <c r="J60" s="282"/>
      <c r="K60" s="282"/>
      <c r="L60" s="282"/>
      <c r="M60" s="282"/>
      <c r="N60" s="282"/>
      <c r="O60" s="282"/>
      <c r="P60" s="282"/>
      <c r="Q60" s="282"/>
      <c r="R60" s="282"/>
      <c r="S60" s="282"/>
      <c r="T60" s="282"/>
      <c r="U60" s="282"/>
    </row>
    <row r="61" spans="2:34" ht="9" customHeight="1">
      <c r="B61" s="154"/>
      <c r="C61" s="274"/>
      <c r="D61" s="154"/>
      <c r="E61" s="154"/>
      <c r="F61" s="307"/>
      <c r="G61" s="309"/>
      <c r="H61" s="280"/>
      <c r="I61" s="310"/>
      <c r="J61" s="310"/>
      <c r="K61" s="269"/>
      <c r="L61" s="262"/>
      <c r="M61" s="247"/>
      <c r="N61" s="154"/>
      <c r="O61" s="154"/>
      <c r="P61" s="154"/>
      <c r="Q61" s="154"/>
      <c r="R61" s="154"/>
      <c r="S61" s="154"/>
      <c r="T61" s="154"/>
      <c r="U61" s="264"/>
    </row>
    <row r="62" spans="2:34">
      <c r="B62" s="154"/>
      <c r="C62" s="274"/>
      <c r="D62" s="154"/>
      <c r="E62" s="264"/>
      <c r="F62" s="264"/>
      <c r="G62" s="264"/>
      <c r="H62" s="283"/>
      <c r="I62" s="264"/>
      <c r="J62" s="154"/>
      <c r="M62" s="154"/>
      <c r="N62" s="154"/>
      <c r="O62" s="154"/>
      <c r="P62" s="154"/>
      <c r="Q62" s="264"/>
      <c r="R62" s="264"/>
      <c r="S62" s="264"/>
      <c r="T62" s="154"/>
      <c r="U62" s="264"/>
    </row>
    <row r="63" spans="2:34">
      <c r="B63" s="491"/>
      <c r="C63" s="491"/>
      <c r="D63" s="264"/>
      <c r="E63" s="286"/>
      <c r="F63" s="286"/>
      <c r="G63" s="286"/>
      <c r="H63" s="286"/>
      <c r="I63" s="311"/>
      <c r="J63" s="292"/>
      <c r="K63" s="292"/>
      <c r="L63" s="285"/>
      <c r="M63" s="292"/>
      <c r="N63" s="292"/>
      <c r="O63" s="292"/>
      <c r="P63" s="292"/>
      <c r="Q63" s="285"/>
      <c r="R63" s="285"/>
      <c r="S63" s="311"/>
      <c r="T63" s="286"/>
      <c r="U63" s="312"/>
    </row>
    <row r="64" spans="2:34">
      <c r="B64" s="497"/>
      <c r="C64" s="497"/>
      <c r="D64" s="264"/>
      <c r="E64" s="313"/>
      <c r="F64" s="313"/>
      <c r="G64" s="313"/>
      <c r="H64" s="313"/>
      <c r="I64" s="313"/>
      <c r="J64" s="292"/>
      <c r="K64" s="292"/>
      <c r="L64" s="313"/>
      <c r="M64" s="292"/>
      <c r="N64" s="292"/>
      <c r="O64" s="292"/>
      <c r="P64" s="292"/>
      <c r="Q64" s="313"/>
      <c r="R64" s="313"/>
      <c r="S64" s="313"/>
      <c r="T64" s="313"/>
      <c r="U64" s="313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</row>
    <row r="65" spans="2:34">
      <c r="B65" s="490"/>
      <c r="C65" s="490"/>
      <c r="D65" s="264"/>
      <c r="E65" s="314"/>
      <c r="F65" s="314"/>
      <c r="G65" s="314"/>
      <c r="H65" s="314"/>
      <c r="I65" s="314"/>
      <c r="J65" s="315"/>
      <c r="K65" s="292"/>
      <c r="L65" s="316"/>
      <c r="M65" s="292"/>
      <c r="N65" s="292"/>
      <c r="O65" s="292"/>
      <c r="P65" s="292"/>
      <c r="Q65" s="316"/>
      <c r="R65" s="316"/>
      <c r="S65" s="316"/>
      <c r="T65" s="316"/>
      <c r="U65" s="31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</row>
    <row r="66" spans="2:34">
      <c r="B66" s="498"/>
      <c r="C66" s="498"/>
      <c r="D66" s="264"/>
      <c r="E66" s="317"/>
      <c r="F66" s="317"/>
      <c r="G66" s="317"/>
      <c r="H66" s="317"/>
      <c r="I66" s="317"/>
      <c r="J66" s="315"/>
      <c r="K66" s="292"/>
      <c r="L66" s="313"/>
      <c r="M66" s="292"/>
      <c r="N66" s="292"/>
      <c r="O66" s="292"/>
      <c r="P66" s="292"/>
      <c r="Q66" s="313"/>
      <c r="R66" s="313"/>
      <c r="S66" s="313"/>
      <c r="T66" s="313"/>
      <c r="U66" s="313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</row>
    <row r="67" spans="2:34">
      <c r="B67" s="498"/>
      <c r="C67" s="498"/>
      <c r="D67" s="264"/>
      <c r="E67" s="313"/>
      <c r="F67" s="313"/>
      <c r="G67" s="313"/>
      <c r="H67" s="313"/>
      <c r="I67" s="313"/>
      <c r="J67" s="292"/>
      <c r="K67" s="292"/>
      <c r="L67" s="313"/>
      <c r="M67" s="292"/>
      <c r="N67" s="292"/>
      <c r="O67" s="292"/>
      <c r="P67" s="292"/>
      <c r="Q67" s="313"/>
      <c r="R67" s="313"/>
      <c r="S67" s="313"/>
      <c r="T67" s="313"/>
      <c r="U67" s="313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6"/>
    </row>
    <row r="68" spans="2:34">
      <c r="B68" s="491"/>
      <c r="C68" s="491"/>
      <c r="D68" s="264"/>
      <c r="E68" s="313"/>
      <c r="F68" s="313"/>
      <c r="G68" s="313"/>
      <c r="H68" s="313"/>
      <c r="I68" s="313"/>
      <c r="J68" s="292"/>
      <c r="K68" s="292"/>
      <c r="L68" s="313"/>
      <c r="M68" s="292"/>
      <c r="N68" s="292"/>
      <c r="O68" s="292"/>
      <c r="P68" s="292"/>
      <c r="Q68" s="313"/>
      <c r="R68" s="313"/>
      <c r="S68" s="313"/>
      <c r="T68" s="313"/>
      <c r="U68" s="313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</row>
    <row r="69" spans="2:34">
      <c r="B69" s="491"/>
      <c r="C69" s="491"/>
      <c r="D69" s="264"/>
      <c r="E69" s="313"/>
      <c r="F69" s="313"/>
      <c r="G69" s="313"/>
      <c r="H69" s="313"/>
      <c r="I69" s="313"/>
      <c r="J69" s="292"/>
      <c r="K69" s="292"/>
      <c r="L69" s="313"/>
      <c r="M69" s="292"/>
      <c r="N69" s="292"/>
      <c r="O69" s="292"/>
      <c r="P69" s="292"/>
      <c r="Q69" s="313"/>
      <c r="R69" s="313"/>
      <c r="S69" s="313"/>
      <c r="T69" s="313"/>
      <c r="U69" s="313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</row>
    <row r="70" spans="2:34">
      <c r="B70" s="492"/>
      <c r="C70" s="492"/>
      <c r="D70" s="264"/>
      <c r="E70" s="318"/>
      <c r="F70" s="318"/>
      <c r="G70" s="318"/>
      <c r="H70" s="318"/>
      <c r="I70" s="318"/>
      <c r="J70" s="318"/>
      <c r="K70" s="318"/>
      <c r="L70" s="318"/>
      <c r="M70" s="318"/>
      <c r="N70" s="318"/>
      <c r="O70" s="318"/>
      <c r="P70" s="318"/>
      <c r="Q70" s="318"/>
      <c r="R70" s="318"/>
      <c r="S70" s="318"/>
      <c r="T70" s="318"/>
      <c r="U70" s="319"/>
    </row>
    <row r="71" spans="2:34">
      <c r="B71" s="154"/>
      <c r="C71" s="154"/>
      <c r="D71" s="154"/>
      <c r="E71" s="154"/>
      <c r="F71" s="154"/>
      <c r="G71" s="154"/>
      <c r="H71" s="154"/>
      <c r="I71" s="154"/>
      <c r="J71" s="154"/>
      <c r="M71" s="154"/>
      <c r="N71" s="154"/>
      <c r="O71" s="154"/>
      <c r="P71" s="154"/>
      <c r="Q71" s="154"/>
      <c r="R71" s="154"/>
      <c r="S71" s="154"/>
      <c r="T71" s="154"/>
      <c r="U71" s="264"/>
    </row>
    <row r="72" spans="2:34">
      <c r="B72" s="154"/>
      <c r="C72" s="154"/>
      <c r="D72" s="154"/>
      <c r="E72" s="154"/>
      <c r="F72" s="283"/>
      <c r="G72" s="283"/>
      <c r="H72" s="283"/>
      <c r="I72" s="283"/>
      <c r="J72" s="283"/>
      <c r="K72" s="283"/>
      <c r="M72" s="154"/>
      <c r="N72" s="154"/>
      <c r="O72" s="154"/>
      <c r="P72" s="154"/>
      <c r="Q72" s="154"/>
      <c r="R72" s="154"/>
      <c r="S72" s="154"/>
      <c r="T72" s="154"/>
      <c r="U72" s="264"/>
    </row>
    <row r="73" spans="2:34" ht="15" customHeight="1">
      <c r="B73" s="154"/>
      <c r="C73" s="154"/>
      <c r="D73" s="154"/>
      <c r="E73" s="154"/>
      <c r="F73" s="283"/>
      <c r="G73" s="283"/>
      <c r="H73" s="283"/>
      <c r="I73" s="283"/>
      <c r="J73" s="283"/>
      <c r="K73" s="283"/>
      <c r="M73" s="154"/>
      <c r="N73" s="154"/>
      <c r="O73" s="154"/>
      <c r="P73" s="154"/>
      <c r="Q73" s="154"/>
      <c r="R73" s="154"/>
      <c r="S73" s="154"/>
      <c r="T73" s="154"/>
      <c r="U73" s="264"/>
    </row>
    <row r="74" spans="2:34" ht="15.75">
      <c r="B74" s="154"/>
      <c r="C74" s="264"/>
      <c r="D74" s="154"/>
      <c r="E74" s="154"/>
      <c r="F74" s="499"/>
      <c r="G74" s="499"/>
      <c r="H74" s="499"/>
      <c r="I74" s="499"/>
      <c r="J74" s="499"/>
      <c r="K74" s="499"/>
      <c r="M74" s="154"/>
      <c r="N74" s="154"/>
      <c r="O74" s="154"/>
      <c r="P74" s="154"/>
      <c r="Q74" s="154"/>
      <c r="R74" s="154"/>
      <c r="S74" s="154"/>
      <c r="T74" s="154"/>
      <c r="U74" s="264"/>
    </row>
    <row r="75" spans="2:34" ht="15.75">
      <c r="B75" s="154"/>
      <c r="C75" s="264"/>
      <c r="D75" s="154"/>
      <c r="E75" s="154"/>
      <c r="F75" s="320"/>
      <c r="G75" s="500"/>
      <c r="H75" s="500"/>
      <c r="I75" s="500"/>
      <c r="J75" s="500"/>
      <c r="K75" s="500"/>
      <c r="L75" s="500"/>
      <c r="M75" s="500"/>
      <c r="N75" s="154"/>
      <c r="O75" s="154"/>
      <c r="P75" s="154"/>
      <c r="Q75" s="154"/>
      <c r="R75" s="154"/>
      <c r="S75" s="154"/>
      <c r="T75" s="154"/>
      <c r="U75" s="264"/>
    </row>
    <row r="76" spans="2:34" ht="15.75">
      <c r="C76" s="156"/>
      <c r="F76" s="321"/>
      <c r="G76" s="322"/>
      <c r="H76" s="323"/>
      <c r="I76" s="501"/>
      <c r="J76" s="501"/>
      <c r="K76" s="324"/>
      <c r="L76" s="324"/>
      <c r="M76" s="324"/>
    </row>
    <row r="77" spans="2:34">
      <c r="B77" s="154"/>
      <c r="C77" s="154"/>
      <c r="D77" s="154"/>
      <c r="E77" s="154"/>
      <c r="F77" s="154"/>
      <c r="G77" s="154"/>
      <c r="H77" s="154"/>
      <c r="I77" s="154"/>
      <c r="J77" s="154"/>
      <c r="M77" s="154"/>
      <c r="N77" s="154"/>
      <c r="O77" s="154"/>
      <c r="P77" s="154"/>
      <c r="Q77" s="154"/>
      <c r="R77" s="154"/>
      <c r="S77" s="154"/>
      <c r="T77" s="154"/>
      <c r="U77" s="264"/>
    </row>
    <row r="78" spans="2:34">
      <c r="B78" s="154"/>
      <c r="C78" s="154"/>
      <c r="D78" s="154"/>
      <c r="E78" s="154"/>
      <c r="F78" s="154"/>
      <c r="G78" s="154"/>
      <c r="H78" s="154"/>
      <c r="I78" s="154"/>
      <c r="J78" s="154"/>
      <c r="M78" s="154"/>
      <c r="N78" s="154"/>
      <c r="O78" s="154"/>
      <c r="P78" s="154"/>
      <c r="Q78" s="154"/>
      <c r="R78" s="154"/>
      <c r="S78" s="154"/>
      <c r="T78" s="154"/>
      <c r="U78" s="264"/>
    </row>
    <row r="79" spans="2:34" ht="55.5" customHeight="1">
      <c r="B79" s="495"/>
      <c r="C79" s="495"/>
      <c r="D79" s="325"/>
      <c r="E79" s="279"/>
      <c r="F79" s="279"/>
      <c r="G79" s="279"/>
      <c r="H79" s="280"/>
      <c r="I79" s="280"/>
      <c r="J79" s="282"/>
      <c r="K79" s="326"/>
      <c r="L79" s="282"/>
      <c r="M79" s="282"/>
      <c r="N79" s="282"/>
      <c r="O79" s="282"/>
      <c r="P79" s="282"/>
      <c r="Q79" s="280"/>
      <c r="R79" s="280"/>
      <c r="S79" s="280"/>
      <c r="T79" s="280"/>
      <c r="U79" s="280"/>
    </row>
    <row r="80" spans="2:34">
      <c r="B80" s="496"/>
      <c r="C80" s="496"/>
      <c r="D80" s="264"/>
      <c r="E80" s="327"/>
      <c r="F80" s="327"/>
      <c r="G80" s="327"/>
      <c r="H80" s="328"/>
      <c r="I80" s="327"/>
      <c r="J80" s="292"/>
      <c r="K80" s="292"/>
      <c r="L80" s="327"/>
      <c r="M80" s="292"/>
      <c r="N80" s="292"/>
      <c r="O80" s="292"/>
      <c r="P80" s="292"/>
      <c r="Q80" s="327"/>
      <c r="R80" s="327"/>
      <c r="S80" s="327"/>
      <c r="T80" s="327"/>
      <c r="U80" s="329"/>
    </row>
    <row r="81" spans="2:21">
      <c r="B81" s="497"/>
      <c r="C81" s="497"/>
      <c r="D81" s="264"/>
      <c r="E81" s="330"/>
      <c r="F81" s="330"/>
      <c r="G81" s="330"/>
      <c r="H81" s="331"/>
      <c r="I81" s="330"/>
      <c r="J81" s="292"/>
      <c r="K81" s="292"/>
      <c r="L81" s="266"/>
      <c r="M81" s="292"/>
      <c r="N81" s="292"/>
      <c r="O81" s="292"/>
      <c r="P81" s="292"/>
      <c r="Q81" s="260"/>
      <c r="R81" s="260"/>
      <c r="S81" s="260"/>
      <c r="T81" s="266"/>
      <c r="U81" s="266"/>
    </row>
    <row r="82" spans="2:21">
      <c r="B82" s="490"/>
      <c r="C82" s="490"/>
      <c r="D82" s="264"/>
      <c r="E82" s="332"/>
      <c r="F82" s="332"/>
      <c r="G82" s="332"/>
      <c r="H82" s="331"/>
      <c r="I82" s="332"/>
      <c r="J82" s="292"/>
      <c r="K82" s="292"/>
      <c r="L82" s="266"/>
      <c r="M82" s="292"/>
      <c r="N82" s="292"/>
      <c r="O82" s="292"/>
      <c r="P82" s="292"/>
      <c r="Q82" s="333"/>
      <c r="R82" s="333"/>
      <c r="S82" s="333"/>
      <c r="T82" s="266"/>
      <c r="U82" s="266"/>
    </row>
    <row r="83" spans="2:21">
      <c r="B83" s="498"/>
      <c r="C83" s="498"/>
      <c r="D83" s="264"/>
      <c r="E83" s="330"/>
      <c r="F83" s="330"/>
      <c r="G83" s="330"/>
      <c r="H83" s="331"/>
      <c r="I83" s="330"/>
      <c r="J83" s="292"/>
      <c r="K83" s="292"/>
      <c r="L83" s="266"/>
      <c r="M83" s="292"/>
      <c r="N83" s="292"/>
      <c r="O83" s="292"/>
      <c r="P83" s="292"/>
      <c r="Q83" s="260"/>
      <c r="R83" s="260"/>
      <c r="S83" s="260"/>
      <c r="T83" s="266"/>
      <c r="U83" s="266"/>
    </row>
    <row r="84" spans="2:21">
      <c r="B84" s="498"/>
      <c r="C84" s="498"/>
      <c r="D84" s="264"/>
      <c r="E84" s="260"/>
      <c r="F84" s="260"/>
      <c r="G84" s="260"/>
      <c r="H84" s="327"/>
      <c r="I84" s="260"/>
      <c r="J84" s="292"/>
      <c r="K84" s="292"/>
      <c r="L84" s="266"/>
      <c r="M84" s="292"/>
      <c r="N84" s="292"/>
      <c r="O84" s="292"/>
      <c r="P84" s="292"/>
      <c r="Q84" s="260"/>
      <c r="R84" s="260"/>
      <c r="S84" s="260"/>
      <c r="T84" s="266"/>
      <c r="U84" s="266"/>
    </row>
    <row r="85" spans="2:21">
      <c r="B85" s="490"/>
      <c r="C85" s="490"/>
      <c r="D85" s="264"/>
      <c r="E85" s="260"/>
      <c r="F85" s="260"/>
      <c r="G85" s="260"/>
      <c r="H85" s="327"/>
      <c r="I85" s="260"/>
      <c r="J85" s="292"/>
      <c r="K85" s="292"/>
      <c r="L85" s="266"/>
      <c r="M85" s="292"/>
      <c r="N85" s="292"/>
      <c r="O85" s="292"/>
      <c r="P85" s="292"/>
      <c r="Q85" s="260"/>
      <c r="R85" s="260"/>
      <c r="S85" s="260"/>
      <c r="T85" s="266"/>
      <c r="U85" s="266"/>
    </row>
    <row r="86" spans="2:21">
      <c r="B86" s="490"/>
      <c r="C86" s="490"/>
      <c r="D86" s="264"/>
      <c r="E86" s="260"/>
      <c r="F86" s="260"/>
      <c r="G86" s="260"/>
      <c r="H86" s="327"/>
      <c r="I86" s="260"/>
      <c r="J86" s="292"/>
      <c r="K86" s="292"/>
      <c r="L86" s="266"/>
      <c r="M86" s="292"/>
      <c r="N86" s="292"/>
      <c r="O86" s="292"/>
      <c r="P86" s="292"/>
      <c r="Q86" s="260"/>
      <c r="R86" s="260"/>
      <c r="S86" s="260"/>
      <c r="T86" s="266"/>
      <c r="U86" s="266"/>
    </row>
    <row r="87" spans="2:21">
      <c r="B87" s="492"/>
      <c r="C87" s="492"/>
      <c r="D87" s="154"/>
      <c r="E87" s="334"/>
      <c r="F87" s="334"/>
      <c r="G87" s="334"/>
      <c r="H87" s="335"/>
      <c r="I87" s="334"/>
      <c r="J87" s="336"/>
      <c r="K87" s="336"/>
      <c r="L87" s="335"/>
      <c r="M87" s="336"/>
      <c r="N87" s="336"/>
      <c r="O87" s="336"/>
      <c r="P87" s="336"/>
      <c r="Q87" s="334"/>
      <c r="R87" s="334"/>
      <c r="S87" s="334"/>
      <c r="T87" s="335"/>
      <c r="U87" s="263"/>
    </row>
    <row r="88" spans="2:21">
      <c r="B88" s="154"/>
      <c r="C88" s="154"/>
      <c r="D88" s="154"/>
      <c r="E88" s="154"/>
      <c r="F88" s="154"/>
      <c r="G88" s="154"/>
      <c r="H88" s="154"/>
      <c r="I88" s="154"/>
      <c r="J88" s="154"/>
      <c r="M88" s="154"/>
      <c r="N88" s="154"/>
      <c r="O88" s="154"/>
      <c r="P88" s="154"/>
      <c r="Q88" s="337"/>
      <c r="R88" s="337"/>
      <c r="S88" s="337"/>
      <c r="T88" s="154"/>
      <c r="U88" s="264"/>
    </row>
    <row r="89" spans="2:21">
      <c r="B89" s="154"/>
      <c r="C89" s="154"/>
      <c r="D89" s="154"/>
      <c r="E89" s="154"/>
      <c r="F89" s="154"/>
      <c r="G89" s="154"/>
      <c r="H89" s="154"/>
      <c r="I89" s="154"/>
      <c r="J89" s="154"/>
      <c r="M89" s="154"/>
      <c r="N89" s="154"/>
      <c r="O89" s="154"/>
      <c r="P89" s="154"/>
      <c r="Q89" s="154"/>
      <c r="R89" s="154"/>
      <c r="S89" s="154"/>
      <c r="T89" s="154"/>
      <c r="U89" s="338"/>
    </row>
    <row r="90" spans="2:21" ht="14.25">
      <c r="E90" s="256"/>
      <c r="F90" s="257"/>
      <c r="G90" s="257"/>
      <c r="H90" s="257"/>
      <c r="I90" s="256"/>
      <c r="J90" s="257"/>
      <c r="K90" s="256"/>
      <c r="L90" s="257"/>
      <c r="M90" s="257"/>
      <c r="N90" s="257"/>
    </row>
    <row r="91" spans="2:21" ht="14.25">
      <c r="E91" s="256"/>
      <c r="F91" s="257"/>
      <c r="G91" s="257"/>
      <c r="H91" s="257"/>
      <c r="I91" s="257"/>
      <c r="J91" s="257"/>
      <c r="K91" s="257"/>
      <c r="L91" s="257"/>
      <c r="M91" s="257"/>
      <c r="N91" s="257"/>
      <c r="Q91" s="154"/>
      <c r="R91" s="154"/>
      <c r="S91" s="154"/>
      <c r="T91" s="154"/>
    </row>
    <row r="92" spans="2:21">
      <c r="Q92" s="493"/>
      <c r="R92" s="493"/>
      <c r="S92" s="493"/>
      <c r="T92" s="493"/>
    </row>
    <row r="93" spans="2:21">
      <c r="Q93" s="154"/>
      <c r="R93" s="154"/>
      <c r="S93" s="154"/>
      <c r="T93" s="154"/>
    </row>
    <row r="94" spans="2:21">
      <c r="Q94" s="154"/>
      <c r="R94" s="494"/>
      <c r="S94" s="494"/>
      <c r="T94" s="339"/>
      <c r="U94" s="340"/>
    </row>
    <row r="95" spans="2:21">
      <c r="Q95" s="154"/>
      <c r="R95" s="490"/>
      <c r="S95" s="490"/>
      <c r="T95" s="339"/>
      <c r="U95" s="341"/>
    </row>
    <row r="96" spans="2:21">
      <c r="Q96" s="154"/>
      <c r="R96" s="491"/>
      <c r="S96" s="491"/>
      <c r="T96" s="339"/>
      <c r="U96" s="340"/>
    </row>
    <row r="97" spans="17:21">
      <c r="Q97" s="154"/>
      <c r="R97" s="491"/>
      <c r="S97" s="491"/>
      <c r="T97" s="339"/>
      <c r="U97" s="340"/>
    </row>
    <row r="98" spans="17:21">
      <c r="Q98" s="154"/>
      <c r="R98" s="490"/>
      <c r="S98" s="490"/>
      <c r="T98" s="339"/>
      <c r="U98" s="340"/>
    </row>
    <row r="99" spans="17:21">
      <c r="Q99" s="154"/>
      <c r="R99" s="490"/>
      <c r="S99" s="490"/>
      <c r="T99" s="339"/>
      <c r="U99" s="340"/>
    </row>
    <row r="100" spans="17:21">
      <c r="Q100" s="154"/>
      <c r="R100" s="154"/>
      <c r="S100" s="154"/>
      <c r="T100" s="154"/>
      <c r="U100" s="342"/>
    </row>
    <row r="101" spans="17:21">
      <c r="Q101" s="154"/>
      <c r="R101" s="154"/>
      <c r="S101" s="154"/>
      <c r="T101" s="154"/>
    </row>
    <row r="102" spans="17:21">
      <c r="U102" s="342"/>
    </row>
  </sheetData>
  <mergeCells count="61">
    <mergeCell ref="B23:C23"/>
    <mergeCell ref="B8:U8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9:C29"/>
    <mergeCell ref="B33:C33"/>
    <mergeCell ref="B34:C34"/>
    <mergeCell ref="B37:F37"/>
    <mergeCell ref="B24:C24"/>
    <mergeCell ref="B25:C25"/>
    <mergeCell ref="B26:C26"/>
    <mergeCell ref="B27:C27"/>
    <mergeCell ref="B28:C28"/>
    <mergeCell ref="G57:M57"/>
    <mergeCell ref="B39:U39"/>
    <mergeCell ref="B42:C42"/>
    <mergeCell ref="B45:C45"/>
    <mergeCell ref="B46:C46"/>
    <mergeCell ref="B47:C47"/>
    <mergeCell ref="B48:C48"/>
    <mergeCell ref="B67:C67"/>
    <mergeCell ref="B49:C49"/>
    <mergeCell ref="B50:C50"/>
    <mergeCell ref="B51:C51"/>
    <mergeCell ref="B52:C52"/>
    <mergeCell ref="B53:C53"/>
    <mergeCell ref="B60:C60"/>
    <mergeCell ref="B63:C63"/>
    <mergeCell ref="B64:C64"/>
    <mergeCell ref="B65:C65"/>
    <mergeCell ref="B66:C66"/>
    <mergeCell ref="B84:C84"/>
    <mergeCell ref="B68:C68"/>
    <mergeCell ref="B69:C69"/>
    <mergeCell ref="B70:C70"/>
    <mergeCell ref="F74:K74"/>
    <mergeCell ref="G75:M75"/>
    <mergeCell ref="I76:J76"/>
    <mergeCell ref="B79:C79"/>
    <mergeCell ref="B80:C80"/>
    <mergeCell ref="B81:C81"/>
    <mergeCell ref="B82:C82"/>
    <mergeCell ref="B83:C83"/>
    <mergeCell ref="B85:C85"/>
    <mergeCell ref="B86:C86"/>
    <mergeCell ref="B87:C87"/>
    <mergeCell ref="Q92:T92"/>
    <mergeCell ref="R94:S94"/>
    <mergeCell ref="R95:S95"/>
    <mergeCell ref="R96:S96"/>
    <mergeCell ref="R97:S97"/>
    <mergeCell ref="R98:S98"/>
    <mergeCell ref="R99:S99"/>
  </mergeCells>
  <pageMargins left="0.39370078740157483" right="0.19685039370078741" top="0.74803149606299213" bottom="0.19685039370078741" header="0.31496062992125984" footer="0.19685039370078741"/>
  <pageSetup paperSize="260" scale="74" orientation="landscape" horizontalDpi="240" verticalDpi="144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G122"/>
  <sheetViews>
    <sheetView topLeftCell="A70" workbookViewId="0">
      <selection activeCell="G128" sqref="G127:G128"/>
    </sheetView>
  </sheetViews>
  <sheetFormatPr defaultRowHeight="12.75"/>
  <cols>
    <col min="1" max="1" width="3.85546875" customWidth="1"/>
    <col min="2" max="2" width="15.28515625" customWidth="1"/>
    <col min="3" max="3" width="11.85546875" style="156" customWidth="1"/>
    <col min="4" max="4" width="10.28515625" customWidth="1"/>
    <col min="5" max="7" width="10.140625" customWidth="1"/>
    <col min="8" max="8" width="11.42578125" customWidth="1"/>
    <col min="9" max="9" width="10.140625" customWidth="1"/>
    <col min="10" max="10" width="11.28515625" style="166" customWidth="1"/>
    <col min="11" max="11" width="7.5703125" style="154" customWidth="1"/>
  </cols>
  <sheetData>
    <row r="1" spans="1:241" ht="14.25">
      <c r="I1" s="160" t="s">
        <v>138</v>
      </c>
      <c r="J1" s="154"/>
    </row>
    <row r="2" spans="1:241">
      <c r="I2" s="166"/>
      <c r="J2" s="154"/>
    </row>
    <row r="3" spans="1:241" ht="14.25">
      <c r="I3" s="160" t="s">
        <v>1</v>
      </c>
      <c r="J3" s="345"/>
      <c r="K3" s="345"/>
    </row>
    <row r="4" spans="1:241" ht="14.25">
      <c r="I4" s="160" t="s">
        <v>2</v>
      </c>
      <c r="J4" s="345"/>
      <c r="K4" s="345"/>
    </row>
    <row r="5" spans="1:241" ht="14.25">
      <c r="I5" s="160" t="s">
        <v>91</v>
      </c>
      <c r="J5" s="161"/>
      <c r="K5" s="161"/>
    </row>
    <row r="6" spans="1:241">
      <c r="K6"/>
    </row>
    <row r="7" spans="1:241" ht="18.75">
      <c r="D7" s="347" t="s">
        <v>139</v>
      </c>
      <c r="E7" s="347"/>
      <c r="F7" s="347"/>
      <c r="G7" s="347"/>
      <c r="H7" s="347"/>
      <c r="I7" s="347"/>
      <c r="K7"/>
    </row>
    <row r="8" spans="1:241" ht="14.25" customHeight="1">
      <c r="A8" s="348"/>
      <c r="B8" s="527" t="s">
        <v>140</v>
      </c>
      <c r="C8" s="527"/>
      <c r="D8" s="527"/>
      <c r="E8" s="527"/>
      <c r="F8" s="527"/>
      <c r="G8" s="527"/>
      <c r="H8" s="527"/>
      <c r="I8" s="348"/>
      <c r="J8" s="349"/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8"/>
      <c r="Z8" s="348"/>
      <c r="AA8" s="348"/>
      <c r="AB8" s="348"/>
      <c r="AC8" s="348"/>
      <c r="AD8" s="348"/>
      <c r="AE8" s="348"/>
      <c r="AF8" s="348"/>
      <c r="AG8" s="348"/>
      <c r="AH8" s="348"/>
      <c r="AI8" s="348"/>
      <c r="AJ8" s="348"/>
      <c r="AK8" s="348"/>
      <c r="AL8" s="348"/>
      <c r="AM8" s="348"/>
      <c r="AN8" s="348"/>
      <c r="AO8" s="348"/>
      <c r="AP8" s="348"/>
      <c r="AQ8" s="348"/>
      <c r="AR8" s="348"/>
      <c r="AS8" s="348"/>
      <c r="AT8" s="348"/>
      <c r="AU8" s="348"/>
      <c r="AV8" s="348"/>
      <c r="AW8" s="348"/>
      <c r="AX8" s="348"/>
      <c r="AY8" s="348"/>
      <c r="AZ8" s="348"/>
      <c r="BA8" s="348"/>
      <c r="BB8" s="348"/>
      <c r="BC8" s="348"/>
      <c r="BD8" s="348"/>
      <c r="BE8" s="348"/>
      <c r="BF8" s="348"/>
      <c r="BG8" s="348"/>
      <c r="BH8" s="348"/>
      <c r="BI8" s="348"/>
      <c r="BJ8" s="348"/>
      <c r="BK8" s="348"/>
      <c r="BL8" s="348"/>
      <c r="BM8" s="348"/>
      <c r="BN8" s="348"/>
      <c r="BO8" s="348"/>
      <c r="BP8" s="348"/>
      <c r="BQ8" s="348"/>
      <c r="BR8" s="348"/>
      <c r="BS8" s="348"/>
      <c r="BT8" s="348"/>
      <c r="BU8" s="348"/>
      <c r="BV8" s="348"/>
      <c r="BW8" s="348"/>
      <c r="BX8" s="348"/>
      <c r="BY8" s="348"/>
      <c r="BZ8" s="348"/>
      <c r="CA8" s="348"/>
      <c r="CB8" s="348"/>
      <c r="CC8" s="348"/>
      <c r="CD8" s="348"/>
      <c r="CE8" s="348"/>
      <c r="CF8" s="348"/>
      <c r="CG8" s="348"/>
      <c r="CH8" s="348"/>
      <c r="CI8" s="348"/>
      <c r="CJ8" s="348"/>
      <c r="CK8" s="348"/>
      <c r="CL8" s="348"/>
      <c r="CM8" s="348"/>
      <c r="CN8" s="348"/>
      <c r="CO8" s="348"/>
      <c r="CP8" s="348"/>
      <c r="CQ8" s="348"/>
      <c r="CR8" s="348"/>
      <c r="CS8" s="348"/>
      <c r="CT8" s="348"/>
      <c r="CU8" s="348"/>
      <c r="CV8" s="348"/>
      <c r="CW8" s="348"/>
      <c r="CX8" s="348"/>
      <c r="CY8" s="348"/>
      <c r="CZ8" s="348"/>
      <c r="DA8" s="348"/>
      <c r="DB8" s="348"/>
      <c r="DC8" s="348"/>
      <c r="DD8" s="348"/>
      <c r="DE8" s="348"/>
      <c r="DF8" s="348"/>
      <c r="DG8" s="348"/>
      <c r="DH8" s="348"/>
      <c r="DI8" s="348"/>
      <c r="DJ8" s="348"/>
      <c r="DK8" s="348"/>
      <c r="DL8" s="348"/>
      <c r="DM8" s="348"/>
      <c r="DN8" s="348"/>
      <c r="DO8" s="348"/>
      <c r="DP8" s="348"/>
      <c r="DQ8" s="348"/>
      <c r="DR8" s="348"/>
      <c r="DS8" s="348"/>
      <c r="DT8" s="348"/>
      <c r="DU8" s="348"/>
      <c r="DV8" s="348"/>
      <c r="DW8" s="348"/>
      <c r="DX8" s="348"/>
      <c r="DY8" s="348"/>
      <c r="DZ8" s="348"/>
      <c r="EA8" s="348"/>
      <c r="EB8" s="348"/>
      <c r="EC8" s="348"/>
      <c r="ED8" s="348"/>
      <c r="EE8" s="348"/>
      <c r="EF8" s="348"/>
      <c r="EG8" s="348"/>
      <c r="EH8" s="348"/>
      <c r="EI8" s="348"/>
      <c r="EJ8" s="348"/>
      <c r="EK8" s="348"/>
      <c r="EL8" s="348"/>
      <c r="EM8" s="348"/>
      <c r="EN8" s="348"/>
      <c r="EO8" s="348"/>
      <c r="EP8" s="348"/>
      <c r="EQ8" s="348"/>
      <c r="ER8" s="348"/>
      <c r="ES8" s="348"/>
      <c r="ET8" s="348"/>
      <c r="EU8" s="348"/>
      <c r="EV8" s="348"/>
      <c r="EW8" s="348"/>
      <c r="EX8" s="348"/>
      <c r="EY8" s="348"/>
      <c r="EZ8" s="348"/>
      <c r="FA8" s="348"/>
      <c r="FB8" s="348"/>
      <c r="FC8" s="348"/>
      <c r="FD8" s="348"/>
      <c r="FE8" s="348"/>
      <c r="FF8" s="348"/>
      <c r="FG8" s="348"/>
      <c r="FH8" s="348"/>
      <c r="FI8" s="348"/>
      <c r="FJ8" s="348"/>
      <c r="FK8" s="348"/>
      <c r="FL8" s="348"/>
      <c r="FM8" s="348"/>
      <c r="FN8" s="348"/>
      <c r="FO8" s="348"/>
      <c r="FP8" s="348"/>
      <c r="FQ8" s="348"/>
      <c r="FR8" s="348"/>
      <c r="FS8" s="348"/>
      <c r="FT8" s="348"/>
      <c r="FU8" s="348"/>
      <c r="FV8" s="348"/>
      <c r="FW8" s="348"/>
      <c r="FX8" s="348"/>
      <c r="FY8" s="348"/>
      <c r="FZ8" s="348"/>
      <c r="GA8" s="348"/>
      <c r="GB8" s="348"/>
      <c r="GC8" s="348"/>
      <c r="GD8" s="348"/>
      <c r="GE8" s="348"/>
      <c r="GF8" s="348"/>
      <c r="GG8" s="348"/>
      <c r="GH8" s="348"/>
      <c r="GI8" s="348"/>
      <c r="GJ8" s="348"/>
      <c r="GK8" s="348"/>
      <c r="GL8" s="348"/>
      <c r="GM8" s="348"/>
      <c r="GN8" s="348"/>
      <c r="GO8" s="348"/>
      <c r="GP8" s="348"/>
      <c r="GQ8" s="348"/>
      <c r="GR8" s="348"/>
      <c r="GS8" s="348"/>
      <c r="GT8" s="348"/>
      <c r="GU8" s="348"/>
      <c r="GV8" s="348"/>
      <c r="GW8" s="348"/>
      <c r="GX8" s="348"/>
      <c r="GY8" s="348"/>
      <c r="GZ8" s="348"/>
      <c r="HA8" s="348"/>
      <c r="HB8" s="348"/>
      <c r="HC8" s="348"/>
      <c r="HD8" s="348"/>
      <c r="HE8" s="348"/>
      <c r="HF8" s="348"/>
      <c r="HG8" s="348"/>
      <c r="HH8" s="348"/>
      <c r="HI8" s="348"/>
      <c r="HJ8" s="348"/>
      <c r="HK8" s="348"/>
      <c r="HL8" s="348"/>
      <c r="HM8" s="348"/>
      <c r="HN8" s="348"/>
      <c r="HO8" s="348"/>
      <c r="HP8" s="348"/>
      <c r="HQ8" s="348"/>
      <c r="HR8" s="348"/>
      <c r="HS8" s="348"/>
      <c r="HT8" s="348"/>
      <c r="HU8" s="348"/>
      <c r="HV8" s="348"/>
      <c r="HW8" s="348"/>
      <c r="HX8" s="348"/>
      <c r="HY8" s="348"/>
      <c r="HZ8" s="348"/>
      <c r="IA8" s="348"/>
      <c r="IB8" s="348"/>
      <c r="IC8" s="348"/>
      <c r="ID8" s="348"/>
      <c r="IE8" s="348"/>
      <c r="IF8" s="348"/>
      <c r="IG8" s="348"/>
    </row>
    <row r="9" spans="1:241" ht="13.5" customHeight="1">
      <c r="A9" s="348"/>
      <c r="B9" s="527" t="s">
        <v>141</v>
      </c>
      <c r="C9" s="527"/>
      <c r="D9" s="527"/>
      <c r="E9" s="527"/>
      <c r="F9" s="527"/>
      <c r="G9" s="527"/>
      <c r="H9" s="527"/>
      <c r="I9" s="348"/>
      <c r="J9" s="349"/>
      <c r="K9" s="348"/>
      <c r="L9" s="348"/>
      <c r="M9" s="348"/>
      <c r="N9" s="348"/>
      <c r="O9" s="348"/>
      <c r="P9" s="348"/>
      <c r="Q9" s="348"/>
      <c r="R9" s="348"/>
      <c r="S9" s="348"/>
      <c r="T9" s="348"/>
      <c r="U9" s="348"/>
      <c r="V9" s="348"/>
      <c r="W9" s="348"/>
      <c r="X9" s="348"/>
      <c r="Y9" s="348"/>
      <c r="Z9" s="348"/>
      <c r="AA9" s="348"/>
      <c r="AB9" s="348"/>
      <c r="AC9" s="348"/>
      <c r="AD9" s="348"/>
      <c r="AE9" s="348"/>
      <c r="AF9" s="348"/>
      <c r="AG9" s="348"/>
      <c r="AH9" s="348"/>
      <c r="AI9" s="348"/>
      <c r="AJ9" s="348"/>
      <c r="AK9" s="348"/>
      <c r="AL9" s="348"/>
      <c r="AM9" s="348"/>
      <c r="AN9" s="348"/>
      <c r="AO9" s="348"/>
      <c r="AP9" s="348"/>
      <c r="AQ9" s="348"/>
      <c r="AR9" s="348"/>
      <c r="AS9" s="348"/>
      <c r="AT9" s="348"/>
      <c r="AU9" s="348"/>
      <c r="AV9" s="348"/>
      <c r="AW9" s="348"/>
      <c r="AX9" s="348"/>
      <c r="AY9" s="348"/>
      <c r="AZ9" s="348"/>
      <c r="BA9" s="348"/>
      <c r="BB9" s="348"/>
      <c r="BC9" s="348"/>
      <c r="BD9" s="348"/>
      <c r="BE9" s="348"/>
      <c r="BF9" s="348"/>
      <c r="BG9" s="348"/>
      <c r="BH9" s="348"/>
      <c r="BI9" s="348"/>
      <c r="BJ9" s="348"/>
      <c r="BK9" s="348"/>
      <c r="BL9" s="348"/>
      <c r="BM9" s="348"/>
      <c r="BN9" s="348"/>
      <c r="BO9" s="348"/>
      <c r="BP9" s="348"/>
      <c r="BQ9" s="348"/>
      <c r="BR9" s="348"/>
      <c r="BS9" s="348"/>
      <c r="BT9" s="348"/>
      <c r="BU9" s="348"/>
      <c r="BV9" s="348"/>
      <c r="BW9" s="348"/>
      <c r="BX9" s="348"/>
      <c r="BY9" s="348"/>
      <c r="BZ9" s="348"/>
      <c r="CA9" s="348"/>
      <c r="CB9" s="348"/>
      <c r="CC9" s="348"/>
      <c r="CD9" s="348"/>
      <c r="CE9" s="348"/>
      <c r="CF9" s="348"/>
      <c r="CG9" s="348"/>
      <c r="CH9" s="348"/>
      <c r="CI9" s="348"/>
      <c r="CJ9" s="348"/>
      <c r="CK9" s="348"/>
      <c r="CL9" s="348"/>
      <c r="CM9" s="348"/>
      <c r="CN9" s="348"/>
      <c r="CO9" s="348"/>
      <c r="CP9" s="348"/>
      <c r="CQ9" s="348"/>
      <c r="CR9" s="348"/>
      <c r="CS9" s="348"/>
      <c r="CT9" s="348"/>
      <c r="CU9" s="348"/>
      <c r="CV9" s="348"/>
      <c r="CW9" s="348"/>
      <c r="CX9" s="348"/>
      <c r="CY9" s="348"/>
      <c r="CZ9" s="348"/>
      <c r="DA9" s="348"/>
      <c r="DB9" s="348"/>
      <c r="DC9" s="348"/>
      <c r="DD9" s="348"/>
      <c r="DE9" s="348"/>
      <c r="DF9" s="348"/>
      <c r="DG9" s="348"/>
      <c r="DH9" s="348"/>
      <c r="DI9" s="348"/>
      <c r="DJ9" s="348"/>
      <c r="DK9" s="348"/>
      <c r="DL9" s="348"/>
      <c r="DM9" s="348"/>
      <c r="DN9" s="348"/>
      <c r="DO9" s="348"/>
      <c r="DP9" s="348"/>
      <c r="DQ9" s="348"/>
      <c r="DR9" s="348"/>
      <c r="DS9" s="348"/>
      <c r="DT9" s="348"/>
      <c r="DU9" s="348"/>
      <c r="DV9" s="348"/>
      <c r="DW9" s="348"/>
      <c r="DX9" s="348"/>
      <c r="DY9" s="348"/>
      <c r="DZ9" s="348"/>
      <c r="EA9" s="348"/>
      <c r="EB9" s="348"/>
      <c r="EC9" s="348"/>
      <c r="ED9" s="348"/>
      <c r="EE9" s="348"/>
      <c r="EF9" s="348"/>
      <c r="EG9" s="348"/>
      <c r="EH9" s="348"/>
      <c r="EI9" s="348"/>
      <c r="EJ9" s="348"/>
      <c r="EK9" s="348"/>
      <c r="EL9" s="348"/>
      <c r="EM9" s="348"/>
      <c r="EN9" s="348"/>
      <c r="EO9" s="348"/>
      <c r="EP9" s="348"/>
      <c r="EQ9" s="348"/>
      <c r="ER9" s="348"/>
      <c r="ES9" s="348"/>
      <c r="ET9" s="348"/>
      <c r="EU9" s="348"/>
      <c r="EV9" s="348"/>
      <c r="EW9" s="348"/>
      <c r="EX9" s="348"/>
      <c r="EY9" s="348"/>
      <c r="EZ9" s="348"/>
      <c r="FA9" s="348"/>
      <c r="FB9" s="348"/>
      <c r="FC9" s="348"/>
      <c r="FD9" s="348"/>
      <c r="FE9" s="348"/>
      <c r="FF9" s="348"/>
      <c r="FG9" s="348"/>
      <c r="FH9" s="348"/>
      <c r="FI9" s="348"/>
      <c r="FJ9" s="348"/>
      <c r="FK9" s="348"/>
      <c r="FL9" s="348"/>
      <c r="FM9" s="348"/>
      <c r="FN9" s="348"/>
      <c r="FO9" s="348"/>
      <c r="FP9" s="348"/>
      <c r="FQ9" s="348"/>
      <c r="FR9" s="348"/>
      <c r="FS9" s="348"/>
      <c r="FT9" s="348"/>
      <c r="FU9" s="348"/>
      <c r="FV9" s="348"/>
      <c r="FW9" s="348"/>
      <c r="FX9" s="348"/>
      <c r="FY9" s="348"/>
      <c r="FZ9" s="348"/>
      <c r="GA9" s="348"/>
      <c r="GB9" s="348"/>
      <c r="GC9" s="348"/>
      <c r="GD9" s="348"/>
      <c r="GE9" s="348"/>
      <c r="GF9" s="348"/>
      <c r="GG9" s="348"/>
      <c r="GH9" s="348"/>
      <c r="GI9" s="348"/>
      <c r="GJ9" s="348"/>
      <c r="GK9" s="348"/>
      <c r="GL9" s="348"/>
      <c r="GM9" s="348"/>
      <c r="GN9" s="348"/>
      <c r="GO9" s="348"/>
      <c r="GP9" s="348"/>
      <c r="GQ9" s="348"/>
      <c r="GR9" s="348"/>
      <c r="GS9" s="348"/>
      <c r="GT9" s="348"/>
      <c r="GU9" s="348"/>
      <c r="GV9" s="348"/>
      <c r="GW9" s="348"/>
      <c r="GX9" s="348"/>
      <c r="GY9" s="348"/>
      <c r="GZ9" s="348"/>
      <c r="HA9" s="348"/>
      <c r="HB9" s="348"/>
      <c r="HC9" s="348"/>
      <c r="HD9" s="348"/>
      <c r="HE9" s="348"/>
      <c r="HF9" s="348"/>
      <c r="HG9" s="348"/>
      <c r="HH9" s="348"/>
      <c r="HI9" s="348"/>
      <c r="HJ9" s="348"/>
      <c r="HK9" s="348"/>
      <c r="HL9" s="348"/>
      <c r="HM9" s="348"/>
      <c r="HN9" s="348"/>
      <c r="HO9" s="348"/>
      <c r="HP9" s="348"/>
      <c r="HQ9" s="348"/>
      <c r="HR9" s="348"/>
      <c r="HS9" s="348"/>
      <c r="HT9" s="348"/>
      <c r="HU9" s="348"/>
      <c r="HV9" s="348"/>
      <c r="HW9" s="348"/>
      <c r="HX9" s="348"/>
      <c r="HY9" s="348"/>
      <c r="HZ9" s="348"/>
      <c r="IA9" s="348"/>
      <c r="IB9" s="348"/>
      <c r="IC9" s="348"/>
      <c r="ID9" s="348"/>
      <c r="IE9" s="348"/>
      <c r="IF9" s="348"/>
      <c r="IG9" s="348"/>
    </row>
    <row r="10" spans="1:241" ht="5.25" customHeight="1">
      <c r="A10" s="348"/>
      <c r="B10" s="350"/>
      <c r="C10" s="350"/>
      <c r="D10" s="350"/>
      <c r="E10" s="350"/>
      <c r="F10" s="350"/>
      <c r="G10" s="350"/>
      <c r="H10" s="350"/>
      <c r="I10" s="348"/>
      <c r="J10" s="349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  <c r="Z10" s="348"/>
      <c r="AA10" s="348"/>
      <c r="AB10" s="348"/>
      <c r="AC10" s="348"/>
      <c r="AD10" s="348"/>
      <c r="AE10" s="348"/>
      <c r="AF10" s="348"/>
      <c r="AG10" s="348"/>
      <c r="AH10" s="348"/>
      <c r="AI10" s="348"/>
      <c r="AJ10" s="348"/>
      <c r="AK10" s="348"/>
      <c r="AL10" s="348"/>
      <c r="AM10" s="348"/>
      <c r="AN10" s="348"/>
      <c r="AO10" s="348"/>
      <c r="AP10" s="348"/>
      <c r="AQ10" s="348"/>
      <c r="AR10" s="348"/>
      <c r="AS10" s="348"/>
      <c r="AT10" s="348"/>
      <c r="AU10" s="348"/>
      <c r="AV10" s="348"/>
      <c r="AW10" s="348"/>
      <c r="AX10" s="348"/>
      <c r="AY10" s="348"/>
      <c r="AZ10" s="348"/>
      <c r="BA10" s="348"/>
      <c r="BB10" s="348"/>
      <c r="BC10" s="348"/>
      <c r="BD10" s="348"/>
      <c r="BE10" s="348"/>
      <c r="BF10" s="348"/>
      <c r="BG10" s="348"/>
      <c r="BH10" s="348"/>
      <c r="BI10" s="348"/>
      <c r="BJ10" s="348"/>
      <c r="BK10" s="348"/>
      <c r="BL10" s="348"/>
      <c r="BM10" s="348"/>
      <c r="BN10" s="348"/>
      <c r="BO10" s="348"/>
      <c r="BP10" s="348"/>
      <c r="BQ10" s="348"/>
      <c r="BR10" s="348"/>
      <c r="BS10" s="348"/>
      <c r="BT10" s="348"/>
      <c r="BU10" s="348"/>
      <c r="BV10" s="348"/>
      <c r="BW10" s="348"/>
      <c r="BX10" s="348"/>
      <c r="BY10" s="348"/>
      <c r="BZ10" s="348"/>
      <c r="CA10" s="348"/>
      <c r="CB10" s="348"/>
      <c r="CC10" s="348"/>
      <c r="CD10" s="348"/>
      <c r="CE10" s="348"/>
      <c r="CF10" s="348"/>
      <c r="CG10" s="348"/>
      <c r="CH10" s="348"/>
      <c r="CI10" s="348"/>
      <c r="CJ10" s="348"/>
      <c r="CK10" s="348"/>
      <c r="CL10" s="348"/>
      <c r="CM10" s="348"/>
      <c r="CN10" s="348"/>
      <c r="CO10" s="348"/>
      <c r="CP10" s="348"/>
      <c r="CQ10" s="348"/>
      <c r="CR10" s="348"/>
      <c r="CS10" s="348"/>
      <c r="CT10" s="348"/>
      <c r="CU10" s="348"/>
      <c r="CV10" s="348"/>
      <c r="CW10" s="348"/>
      <c r="CX10" s="348"/>
      <c r="CY10" s="348"/>
      <c r="CZ10" s="348"/>
      <c r="DA10" s="348"/>
      <c r="DB10" s="348"/>
      <c r="DC10" s="348"/>
      <c r="DD10" s="348"/>
      <c r="DE10" s="348"/>
      <c r="DF10" s="348"/>
      <c r="DG10" s="348"/>
      <c r="DH10" s="348"/>
      <c r="DI10" s="348"/>
      <c r="DJ10" s="348"/>
      <c r="DK10" s="348"/>
      <c r="DL10" s="348"/>
      <c r="DM10" s="348"/>
      <c r="DN10" s="348"/>
      <c r="DO10" s="348"/>
      <c r="DP10" s="348"/>
      <c r="DQ10" s="348"/>
      <c r="DR10" s="348"/>
      <c r="DS10" s="348"/>
      <c r="DT10" s="348"/>
      <c r="DU10" s="348"/>
      <c r="DV10" s="348"/>
      <c r="DW10" s="348"/>
      <c r="DX10" s="348"/>
      <c r="DY10" s="348"/>
      <c r="DZ10" s="348"/>
      <c r="EA10" s="348"/>
      <c r="EB10" s="348"/>
      <c r="EC10" s="348"/>
      <c r="ED10" s="348"/>
      <c r="EE10" s="348"/>
      <c r="EF10" s="348"/>
      <c r="EG10" s="348"/>
      <c r="EH10" s="348"/>
      <c r="EI10" s="348"/>
      <c r="EJ10" s="348"/>
      <c r="EK10" s="348"/>
      <c r="EL10" s="348"/>
      <c r="EM10" s="348"/>
      <c r="EN10" s="348"/>
      <c r="EO10" s="348"/>
      <c r="EP10" s="348"/>
      <c r="EQ10" s="348"/>
      <c r="ER10" s="348"/>
      <c r="ES10" s="348"/>
      <c r="ET10" s="348"/>
      <c r="EU10" s="348"/>
      <c r="EV10" s="348"/>
      <c r="EW10" s="348"/>
      <c r="EX10" s="348"/>
      <c r="EY10" s="348"/>
      <c r="EZ10" s="348"/>
      <c r="FA10" s="348"/>
      <c r="FB10" s="348"/>
      <c r="FC10" s="348"/>
      <c r="FD10" s="348"/>
      <c r="FE10" s="348"/>
      <c r="FF10" s="348"/>
      <c r="FG10" s="348"/>
      <c r="FH10" s="348"/>
      <c r="FI10" s="348"/>
      <c r="FJ10" s="348"/>
      <c r="FK10" s="348"/>
      <c r="FL10" s="348"/>
      <c r="FM10" s="348"/>
      <c r="FN10" s="348"/>
      <c r="FO10" s="348"/>
      <c r="FP10" s="348"/>
      <c r="FQ10" s="348"/>
      <c r="FR10" s="348"/>
      <c r="FS10" s="348"/>
      <c r="FT10" s="348"/>
      <c r="FU10" s="348"/>
      <c r="FV10" s="348"/>
      <c r="FW10" s="348"/>
      <c r="FX10" s="348"/>
      <c r="FY10" s="348"/>
      <c r="FZ10" s="348"/>
      <c r="GA10" s="348"/>
      <c r="GB10" s="348"/>
      <c r="GC10" s="348"/>
      <c r="GD10" s="348"/>
      <c r="GE10" s="348"/>
      <c r="GF10" s="348"/>
      <c r="GG10" s="348"/>
      <c r="GH10" s="348"/>
      <c r="GI10" s="348"/>
      <c r="GJ10" s="348"/>
      <c r="GK10" s="348"/>
      <c r="GL10" s="348"/>
      <c r="GM10" s="348"/>
      <c r="GN10" s="348"/>
      <c r="GO10" s="348"/>
      <c r="GP10" s="348"/>
      <c r="GQ10" s="348"/>
      <c r="GR10" s="348"/>
      <c r="GS10" s="348"/>
      <c r="GT10" s="348"/>
      <c r="GU10" s="348"/>
      <c r="GV10" s="348"/>
      <c r="GW10" s="348"/>
      <c r="GX10" s="348"/>
      <c r="GY10" s="348"/>
      <c r="GZ10" s="348"/>
      <c r="HA10" s="348"/>
      <c r="HB10" s="348"/>
      <c r="HC10" s="348"/>
      <c r="HD10" s="348"/>
      <c r="HE10" s="348"/>
      <c r="HF10" s="348"/>
      <c r="HG10" s="348"/>
      <c r="HH10" s="348"/>
      <c r="HI10" s="348"/>
      <c r="HJ10" s="348"/>
      <c r="HK10" s="348"/>
      <c r="HL10" s="348"/>
      <c r="HM10" s="348"/>
      <c r="HN10" s="348"/>
      <c r="HO10" s="348"/>
      <c r="HP10" s="348"/>
      <c r="HQ10" s="348"/>
      <c r="HR10" s="348"/>
      <c r="HS10" s="348"/>
      <c r="HT10" s="348"/>
      <c r="HU10" s="348"/>
      <c r="HV10" s="348"/>
      <c r="HW10" s="348"/>
      <c r="HX10" s="348"/>
      <c r="HY10" s="348"/>
      <c r="HZ10" s="348"/>
      <c r="IA10" s="348"/>
      <c r="IB10" s="348"/>
      <c r="IC10" s="348"/>
      <c r="ID10" s="348"/>
      <c r="IE10" s="348"/>
      <c r="IF10" s="348"/>
      <c r="IG10" s="348"/>
    </row>
    <row r="11" spans="1:241" ht="15.75">
      <c r="B11" s="528" t="s">
        <v>94</v>
      </c>
      <c r="C11" s="528"/>
      <c r="D11" s="528"/>
      <c r="E11" s="528"/>
      <c r="F11" s="528"/>
      <c r="G11" s="528"/>
      <c r="H11" s="528"/>
      <c r="I11" s="351"/>
      <c r="J11" s="352"/>
      <c r="K11" s="351"/>
    </row>
    <row r="12" spans="1:241" ht="4.5" customHeight="1">
      <c r="B12" s="268"/>
      <c r="C12" s="268"/>
      <c r="D12" s="268"/>
      <c r="E12" s="268"/>
      <c r="F12" s="268"/>
      <c r="G12" s="268"/>
      <c r="H12" s="268"/>
      <c r="I12" s="351"/>
      <c r="J12" s="352"/>
      <c r="K12" s="351"/>
    </row>
    <row r="13" spans="1:241" ht="15.75">
      <c r="C13" s="529">
        <f>[3]год!I3</f>
        <v>2020</v>
      </c>
      <c r="D13" s="528"/>
      <c r="E13" s="528"/>
      <c r="F13" s="528"/>
      <c r="G13" s="528"/>
      <c r="H13" s="353"/>
      <c r="I13" s="167"/>
      <c r="J13" s="354"/>
      <c r="K13" s="167"/>
    </row>
    <row r="14" spans="1:241" ht="85.5" customHeight="1">
      <c r="B14" s="524" t="s">
        <v>142</v>
      </c>
      <c r="C14" s="524"/>
      <c r="D14" s="524"/>
      <c r="E14" s="524"/>
      <c r="F14" s="524"/>
      <c r="G14" s="524"/>
      <c r="H14" s="524"/>
      <c r="I14" s="524"/>
      <c r="J14" s="524"/>
      <c r="K14" s="524"/>
    </row>
    <row r="15" spans="1:241" ht="27.75" customHeight="1">
      <c r="A15" s="355"/>
      <c r="B15" s="530"/>
      <c r="C15" s="530"/>
      <c r="D15" s="356"/>
      <c r="E15" s="357"/>
      <c r="F15" s="357"/>
      <c r="G15" s="357"/>
      <c r="H15" s="358" t="s">
        <v>143</v>
      </c>
      <c r="I15" s="359" t="s">
        <v>144</v>
      </c>
      <c r="J15" s="360">
        <v>152</v>
      </c>
      <c r="K15" s="361" t="s">
        <v>145</v>
      </c>
    </row>
    <row r="16" spans="1:241" ht="18.75" customHeight="1">
      <c r="A16" s="355"/>
      <c r="B16" s="522"/>
      <c r="C16" s="522"/>
      <c r="D16" s="356"/>
      <c r="E16" s="362"/>
      <c r="F16" s="363"/>
      <c r="G16" s="362"/>
      <c r="H16" s="362"/>
      <c r="I16" s="361" t="s">
        <v>146</v>
      </c>
      <c r="J16" s="364">
        <v>18</v>
      </c>
      <c r="K16" s="365" t="s">
        <v>147</v>
      </c>
    </row>
    <row r="17" spans="1:11" ht="18" customHeight="1">
      <c r="A17" s="355"/>
      <c r="B17" s="522"/>
      <c r="C17" s="522"/>
      <c r="D17" s="356"/>
      <c r="E17" s="366"/>
      <c r="F17" s="366"/>
      <c r="G17" s="366"/>
      <c r="H17" s="366"/>
      <c r="I17" s="361" t="s">
        <v>148</v>
      </c>
      <c r="J17" s="367">
        <v>-1.39</v>
      </c>
      <c r="K17" s="365" t="s">
        <v>147</v>
      </c>
    </row>
    <row r="18" spans="1:11" ht="18.75" customHeight="1">
      <c r="A18" s="355"/>
      <c r="B18" s="523"/>
      <c r="C18" s="523"/>
      <c r="D18" s="356"/>
      <c r="E18" s="368"/>
      <c r="F18" s="368"/>
      <c r="G18" s="368"/>
      <c r="H18" s="368"/>
      <c r="I18" s="361" t="s">
        <v>149</v>
      </c>
      <c r="J18" s="364">
        <v>-24</v>
      </c>
      <c r="K18" s="365" t="s">
        <v>147</v>
      </c>
    </row>
    <row r="19" spans="1:11" ht="96.75" customHeight="1">
      <c r="A19" s="355"/>
      <c r="B19" s="524" t="s">
        <v>150</v>
      </c>
      <c r="C19" s="524"/>
      <c r="D19" s="524"/>
      <c r="E19" s="524"/>
      <c r="F19" s="524"/>
      <c r="G19" s="524"/>
      <c r="H19" s="524"/>
      <c r="I19" s="524"/>
      <c r="J19" s="524"/>
      <c r="K19" s="351"/>
    </row>
    <row r="20" spans="1:11" ht="4.5" customHeight="1">
      <c r="A20" s="355"/>
      <c r="B20" s="370"/>
      <c r="C20" s="371"/>
      <c r="D20" s="370"/>
      <c r="E20" s="370"/>
      <c r="F20" s="370"/>
      <c r="G20" s="370"/>
      <c r="H20" s="370"/>
      <c r="I20" s="370"/>
      <c r="J20" s="372"/>
      <c r="K20" s="351"/>
    </row>
    <row r="21" spans="1:11" ht="19.5" customHeight="1">
      <c r="A21" s="355"/>
      <c r="B21" s="373" t="s">
        <v>151</v>
      </c>
      <c r="C21" s="374">
        <v>95.84</v>
      </c>
      <c r="D21" s="375" t="s">
        <v>152</v>
      </c>
      <c r="E21" s="343" t="s">
        <v>153</v>
      </c>
      <c r="F21" s="343"/>
      <c r="G21" s="375"/>
      <c r="H21" s="375"/>
      <c r="I21" s="376"/>
      <c r="J21" s="377"/>
      <c r="K21" s="378"/>
    </row>
    <row r="22" spans="1:11" ht="19.5" customHeight="1">
      <c r="A22" s="355"/>
      <c r="B22" s="373" t="s">
        <v>154</v>
      </c>
      <c r="C22" s="361">
        <v>0.437</v>
      </c>
      <c r="D22" s="375" t="str">
        <f>D21</f>
        <v>Гкал/год</v>
      </c>
      <c r="E22" s="525" t="s">
        <v>155</v>
      </c>
      <c r="F22" s="525"/>
      <c r="G22" s="525"/>
      <c r="H22" s="525"/>
      <c r="I22" s="376"/>
      <c r="J22" s="377"/>
      <c r="K22" s="378"/>
    </row>
    <row r="23" spans="1:11" ht="16.5">
      <c r="A23" s="355"/>
      <c r="B23" s="373" t="s">
        <v>156</v>
      </c>
      <c r="C23" s="361">
        <v>13.641</v>
      </c>
      <c r="D23" s="375" t="s">
        <v>152</v>
      </c>
      <c r="E23" s="343" t="s">
        <v>157</v>
      </c>
      <c r="F23" s="375"/>
      <c r="G23" s="375"/>
      <c r="H23" s="375"/>
      <c r="I23" s="379"/>
      <c r="J23" s="380"/>
      <c r="K23" s="356"/>
    </row>
    <row r="24" spans="1:11" ht="16.5">
      <c r="A24" s="355"/>
      <c r="B24" s="373" t="s">
        <v>158</v>
      </c>
      <c r="C24" s="374">
        <v>2.3450000000000002</v>
      </c>
      <c r="D24" s="375" t="s">
        <v>152</v>
      </c>
      <c r="E24" s="343" t="s">
        <v>159</v>
      </c>
      <c r="F24" s="375"/>
      <c r="G24" s="375"/>
      <c r="H24" s="375"/>
      <c r="I24" s="358"/>
      <c r="J24" s="380"/>
      <c r="K24" s="356"/>
    </row>
    <row r="25" spans="1:11" ht="19.5" customHeight="1">
      <c r="A25" s="343" t="s">
        <v>160</v>
      </c>
      <c r="C25" s="361"/>
      <c r="D25" s="381">
        <f>C21+C23+C24</f>
        <v>111.82600000000001</v>
      </c>
      <c r="E25" s="375" t="s">
        <v>152</v>
      </c>
      <c r="F25" s="375"/>
      <c r="G25" s="375"/>
      <c r="H25" s="375"/>
      <c r="I25" s="382"/>
      <c r="J25" s="380"/>
      <c r="K25" s="356"/>
    </row>
    <row r="26" spans="1:11" ht="18">
      <c r="A26" s="355"/>
      <c r="B26" s="383" t="s">
        <v>161</v>
      </c>
      <c r="C26" s="384">
        <v>1233905.95</v>
      </c>
      <c r="D26" s="385" t="s">
        <v>162</v>
      </c>
      <c r="E26" s="343" t="s">
        <v>163</v>
      </c>
      <c r="F26" s="375"/>
      <c r="G26" s="375"/>
      <c r="H26" s="375"/>
      <c r="I26" s="386"/>
      <c r="J26" s="380"/>
      <c r="K26" s="356"/>
    </row>
    <row r="27" spans="1:11" ht="13.5" customHeight="1">
      <c r="A27" s="355"/>
      <c r="B27" s="383" t="s">
        <v>164</v>
      </c>
      <c r="C27" s="384">
        <v>6205.9</v>
      </c>
      <c r="D27" s="385" t="s">
        <v>162</v>
      </c>
      <c r="E27" s="343" t="s">
        <v>165</v>
      </c>
      <c r="F27" s="375"/>
      <c r="G27" s="375"/>
      <c r="H27" s="375"/>
      <c r="I27" s="386"/>
      <c r="J27" s="380"/>
      <c r="K27" s="356"/>
    </row>
    <row r="28" spans="1:11" ht="18">
      <c r="A28" s="355"/>
      <c r="B28" s="387" t="s">
        <v>166</v>
      </c>
      <c r="C28" s="388">
        <v>425974.82</v>
      </c>
      <c r="D28" s="385" t="s">
        <v>162</v>
      </c>
      <c r="E28" s="343" t="s">
        <v>167</v>
      </c>
      <c r="F28" s="375"/>
      <c r="G28" s="375"/>
      <c r="H28" s="375"/>
      <c r="I28" s="375"/>
      <c r="J28" s="389"/>
      <c r="K28" s="386"/>
    </row>
    <row r="29" spans="1:11" ht="18">
      <c r="A29" s="277"/>
      <c r="B29" s="383" t="s">
        <v>168</v>
      </c>
      <c r="C29" s="390">
        <v>200349.31</v>
      </c>
      <c r="D29" s="385" t="s">
        <v>162</v>
      </c>
      <c r="E29" s="343" t="s">
        <v>169</v>
      </c>
      <c r="F29" s="375"/>
      <c r="G29" s="375"/>
      <c r="H29" s="375"/>
      <c r="I29" s="375"/>
      <c r="J29" s="389"/>
      <c r="K29" s="391"/>
    </row>
    <row r="30" spans="1:11" ht="18">
      <c r="A30" s="277"/>
      <c r="B30" s="383" t="s">
        <v>170</v>
      </c>
      <c r="C30" s="390">
        <v>28249.35</v>
      </c>
      <c r="D30" s="385" t="s">
        <v>171</v>
      </c>
      <c r="E30" s="343" t="s">
        <v>172</v>
      </c>
      <c r="F30" s="346"/>
      <c r="G30" s="346"/>
      <c r="H30" s="346"/>
      <c r="I30" s="346"/>
      <c r="J30" s="392"/>
      <c r="K30" s="391"/>
    </row>
    <row r="31" spans="1:11" ht="19.5" customHeight="1">
      <c r="A31" s="343" t="s">
        <v>173</v>
      </c>
      <c r="C31" s="361"/>
      <c r="D31" s="393">
        <f>C26+C27+C29+C30</f>
        <v>1468710.51</v>
      </c>
      <c r="E31" s="343" t="s">
        <v>171</v>
      </c>
      <c r="F31" s="375"/>
      <c r="G31" s="375"/>
      <c r="H31" s="375"/>
      <c r="I31" s="386"/>
      <c r="J31" s="380"/>
      <c r="K31" s="356"/>
    </row>
    <row r="32" spans="1:11" s="188" customFormat="1" ht="10.5" customHeight="1">
      <c r="A32" s="394"/>
      <c r="B32" s="395"/>
      <c r="C32" s="396"/>
      <c r="D32" s="396"/>
      <c r="E32" s="397"/>
      <c r="F32" s="396"/>
      <c r="G32" s="396"/>
      <c r="H32" s="396"/>
      <c r="I32" s="396"/>
      <c r="J32" s="398"/>
      <c r="K32" s="398"/>
    </row>
    <row r="33" spans="1:11" s="188" customFormat="1" ht="18.75">
      <c r="A33" s="394"/>
      <c r="B33" s="395"/>
      <c r="C33" s="396"/>
      <c r="D33" s="396"/>
      <c r="E33" s="399"/>
      <c r="F33" s="399"/>
      <c r="G33" s="399"/>
      <c r="H33" s="399"/>
      <c r="I33" s="399"/>
      <c r="J33" s="400"/>
      <c r="K33" s="399"/>
    </row>
    <row r="34" spans="1:11" s="188" customFormat="1" ht="18.75">
      <c r="A34" s="394"/>
      <c r="B34" s="395"/>
      <c r="C34" s="396"/>
      <c r="D34" s="396"/>
      <c r="E34" s="399"/>
      <c r="F34" s="399"/>
      <c r="G34" s="399"/>
      <c r="H34" s="401"/>
      <c r="I34" s="399"/>
      <c r="J34" s="400"/>
      <c r="K34" s="399"/>
    </row>
    <row r="35" spans="1:11" s="188" customFormat="1" ht="18.75">
      <c r="A35" s="394"/>
      <c r="B35" s="402" t="s">
        <v>174</v>
      </c>
      <c r="C35" s="396">
        <v>143884.91699999999</v>
      </c>
      <c r="D35" s="396" t="s">
        <v>116</v>
      </c>
      <c r="E35" s="403" t="s">
        <v>175</v>
      </c>
      <c r="F35" s="404"/>
      <c r="G35" s="405"/>
      <c r="H35" s="405"/>
      <c r="I35" s="405"/>
      <c r="J35" s="406"/>
      <c r="K35" s="407"/>
    </row>
    <row r="36" spans="1:11" ht="15">
      <c r="A36" s="277"/>
      <c r="B36" s="408" t="s">
        <v>176</v>
      </c>
      <c r="C36" s="355">
        <v>90935.331000000006</v>
      </c>
      <c r="D36" s="260" t="s">
        <v>116</v>
      </c>
      <c r="E36" s="343" t="s">
        <v>177</v>
      </c>
      <c r="F36" s="346"/>
      <c r="G36" s="346"/>
      <c r="H36" s="346"/>
      <c r="I36" s="346"/>
      <c r="J36" s="392"/>
      <c r="K36" s="247"/>
    </row>
    <row r="37" spans="1:11" ht="15">
      <c r="A37" s="277"/>
      <c r="B37" s="408" t="s">
        <v>178</v>
      </c>
      <c r="C37" s="260">
        <v>21367.691999999999</v>
      </c>
      <c r="D37" s="260" t="s">
        <v>116</v>
      </c>
      <c r="E37" s="343" t="s">
        <v>179</v>
      </c>
      <c r="F37" s="346"/>
      <c r="G37" s="346"/>
      <c r="H37" s="346"/>
      <c r="I37" s="409"/>
      <c r="J37" s="391"/>
      <c r="K37" s="247"/>
    </row>
    <row r="38" spans="1:11" ht="15">
      <c r="A38" s="277"/>
      <c r="B38" s="408" t="s">
        <v>180</v>
      </c>
      <c r="C38" s="260">
        <v>3308.3130000000001</v>
      </c>
      <c r="D38" s="260" t="s">
        <v>116</v>
      </c>
      <c r="E38" s="343" t="s">
        <v>181</v>
      </c>
      <c r="F38" s="375"/>
      <c r="G38" s="375"/>
      <c r="H38" s="375"/>
      <c r="I38" s="409"/>
      <c r="J38" s="391"/>
      <c r="K38" s="247"/>
    </row>
    <row r="39" spans="1:11" ht="15">
      <c r="A39" s="277"/>
      <c r="B39" s="346" t="s">
        <v>182</v>
      </c>
      <c r="C39" s="410"/>
      <c r="D39" s="411"/>
      <c r="E39" s="411"/>
      <c r="F39" s="411"/>
      <c r="G39" s="411"/>
      <c r="H39" s="260"/>
      <c r="I39" s="260"/>
      <c r="J39" s="247"/>
      <c r="K39" s="247"/>
    </row>
    <row r="40" spans="1:11" ht="21" customHeight="1">
      <c r="A40" s="277"/>
      <c r="B40" s="412"/>
      <c r="C40" s="260"/>
      <c r="D40" s="260"/>
      <c r="E40" s="260"/>
      <c r="F40" s="260"/>
      <c r="G40" s="260"/>
      <c r="H40" s="260"/>
      <c r="I40" s="260"/>
      <c r="J40" s="247"/>
      <c r="K40" s="247"/>
    </row>
    <row r="41" spans="1:11" ht="21" customHeight="1">
      <c r="A41" s="277"/>
      <c r="B41" s="261"/>
      <c r="C41" s="260"/>
      <c r="D41" s="260"/>
      <c r="E41" s="260"/>
      <c r="F41" s="260"/>
      <c r="G41" s="260"/>
      <c r="H41" s="260"/>
      <c r="I41" s="260"/>
      <c r="J41" s="247"/>
      <c r="K41" s="247"/>
    </row>
    <row r="42" spans="1:11" ht="15.75">
      <c r="A42" s="277"/>
      <c r="B42" s="408" t="s">
        <v>183</v>
      </c>
      <c r="C42" s="369">
        <v>0.11609999999999999</v>
      </c>
      <c r="D42" s="413" t="s">
        <v>184</v>
      </c>
      <c r="E42" s="346" t="s">
        <v>185</v>
      </c>
      <c r="F42" s="346"/>
      <c r="G42" s="346"/>
      <c r="H42" s="346"/>
      <c r="I42" s="346"/>
      <c r="J42" s="414"/>
      <c r="K42" s="247"/>
    </row>
    <row r="43" spans="1:11" ht="15">
      <c r="A43" s="277"/>
      <c r="B43" s="408"/>
      <c r="C43" s="260"/>
      <c r="D43" s="413"/>
      <c r="E43" s="346" t="s">
        <v>186</v>
      </c>
      <c r="F43" s="346"/>
      <c r="G43" s="346"/>
      <c r="H43" s="346"/>
      <c r="I43" s="346"/>
      <c r="J43" s="414"/>
      <c r="K43" s="247"/>
    </row>
    <row r="44" spans="1:11" ht="15.75" customHeight="1">
      <c r="A44" s="277"/>
      <c r="B44" s="408" t="s">
        <v>187</v>
      </c>
      <c r="C44" s="369">
        <v>0.2135</v>
      </c>
      <c r="D44" s="413" t="s">
        <v>188</v>
      </c>
      <c r="E44" s="343" t="s">
        <v>189</v>
      </c>
      <c r="F44" s="415"/>
      <c r="G44" s="415"/>
      <c r="H44" s="415"/>
      <c r="I44" s="415"/>
      <c r="J44" s="416"/>
      <c r="K44" s="247"/>
    </row>
    <row r="45" spans="1:11" ht="15">
      <c r="A45" s="417"/>
      <c r="B45" s="408"/>
      <c r="C45" s="418"/>
      <c r="D45" s="413"/>
      <c r="E45" s="343" t="s">
        <v>190</v>
      </c>
      <c r="F45" s="415"/>
      <c r="G45" s="415"/>
      <c r="H45" s="415"/>
      <c r="I45" s="415"/>
      <c r="J45" s="416"/>
      <c r="K45" s="418"/>
    </row>
    <row r="46" spans="1:11" ht="15.75">
      <c r="A46" s="154"/>
      <c r="B46" s="408" t="s">
        <v>191</v>
      </c>
      <c r="C46" s="419">
        <v>0.1065</v>
      </c>
      <c r="D46" s="413" t="s">
        <v>184</v>
      </c>
      <c r="E46" s="346" t="s">
        <v>192</v>
      </c>
      <c r="F46" s="346"/>
      <c r="G46" s="346"/>
      <c r="H46" s="346"/>
      <c r="I46" s="346"/>
      <c r="J46" s="414"/>
      <c r="K46" s="420"/>
    </row>
    <row r="47" spans="1:11" ht="15">
      <c r="A47" s="154"/>
      <c r="B47" s="408"/>
      <c r="C47" s="421"/>
      <c r="D47" s="413"/>
      <c r="E47" s="346" t="s">
        <v>193</v>
      </c>
      <c r="F47" s="346"/>
      <c r="G47" s="346"/>
      <c r="H47" s="346"/>
      <c r="I47" s="346"/>
      <c r="J47" s="414"/>
      <c r="K47" s="271"/>
    </row>
    <row r="48" spans="1:11" ht="15.75">
      <c r="A48" s="154"/>
      <c r="B48" s="408" t="s">
        <v>194</v>
      </c>
      <c r="C48" s="369">
        <v>0.1172</v>
      </c>
      <c r="D48" s="413" t="s">
        <v>195</v>
      </c>
      <c r="E48" s="346" t="s">
        <v>196</v>
      </c>
      <c r="F48" s="346"/>
      <c r="G48" s="346"/>
      <c r="H48" s="346"/>
      <c r="I48" s="346"/>
      <c r="J48" s="414"/>
      <c r="K48" s="311"/>
    </row>
    <row r="49" spans="1:11" ht="15">
      <c r="A49" s="154"/>
      <c r="B49" s="154"/>
      <c r="C49" s="421"/>
      <c r="D49" s="154"/>
      <c r="E49" s="346" t="s">
        <v>197</v>
      </c>
      <c r="F49" s="346"/>
      <c r="G49" s="346"/>
      <c r="H49" s="346"/>
      <c r="I49" s="346"/>
      <c r="J49" s="414"/>
    </row>
    <row r="50" spans="1:11" ht="15">
      <c r="A50" s="154"/>
      <c r="B50" s="346" t="s">
        <v>198</v>
      </c>
      <c r="C50" s="422"/>
      <c r="D50" s="385"/>
      <c r="E50" s="346"/>
      <c r="F50" s="346"/>
      <c r="G50" s="346"/>
      <c r="H50" s="346"/>
    </row>
    <row r="51" spans="1:11" ht="21" customHeight="1">
      <c r="A51" s="154"/>
      <c r="B51" s="423"/>
      <c r="E51" s="361" t="s">
        <v>199</v>
      </c>
      <c r="F51" s="361" t="s">
        <v>200</v>
      </c>
      <c r="G51" s="424">
        <f>J15/30.4</f>
        <v>5</v>
      </c>
      <c r="H51" s="526" t="s">
        <v>201</v>
      </c>
      <c r="I51" s="526"/>
    </row>
    <row r="52" spans="1:11" ht="21" customHeight="1">
      <c r="A52" s="154"/>
      <c r="B52" s="154"/>
      <c r="F52" s="425"/>
      <c r="H52" s="526"/>
      <c r="I52" s="526"/>
    </row>
    <row r="53" spans="1:11" ht="15.75">
      <c r="B53" s="426" t="s">
        <v>202</v>
      </c>
      <c r="C53" s="427">
        <f>C42/G51</f>
        <v>2.3219999999999998E-2</v>
      </c>
      <c r="D53" s="413" t="s">
        <v>184</v>
      </c>
      <c r="H53" s="526"/>
      <c r="I53" s="526"/>
    </row>
    <row r="54" spans="1:11" ht="14.25">
      <c r="B54" s="426" t="s">
        <v>203</v>
      </c>
      <c r="C54" s="427">
        <f>C44/G51</f>
        <v>4.2700000000000002E-2</v>
      </c>
      <c r="D54" s="413" t="s">
        <v>188</v>
      </c>
    </row>
    <row r="55" spans="1:11" ht="15.75">
      <c r="B55" s="426" t="s">
        <v>204</v>
      </c>
      <c r="C55" s="428">
        <f>C46/G51</f>
        <v>2.1299999999999999E-2</v>
      </c>
      <c r="D55" s="413" t="s">
        <v>184</v>
      </c>
    </row>
    <row r="56" spans="1:11" ht="15.75">
      <c r="B56" s="426" t="s">
        <v>205</v>
      </c>
      <c r="C56" s="427">
        <f>C48/G51</f>
        <v>2.3439999999999999E-2</v>
      </c>
      <c r="D56" s="413" t="s">
        <v>195</v>
      </c>
    </row>
    <row r="58" spans="1:11" ht="36.75" customHeight="1">
      <c r="B58" s="519" t="s">
        <v>206</v>
      </c>
      <c r="C58" s="519"/>
      <c r="D58" s="519"/>
      <c r="E58" s="519"/>
      <c r="F58" s="519"/>
      <c r="G58" s="519"/>
      <c r="H58" s="519"/>
      <c r="I58" s="169"/>
      <c r="J58" s="270"/>
    </row>
    <row r="59" spans="1:11" ht="15">
      <c r="C59" s="344"/>
      <c r="D59" s="169"/>
      <c r="E59" s="169"/>
    </row>
    <row r="61" spans="1:11">
      <c r="C61" s="429"/>
    </row>
    <row r="62" spans="1:11">
      <c r="C62" s="429"/>
    </row>
    <row r="63" spans="1:11" ht="15.75">
      <c r="B63" s="430" t="s">
        <v>99</v>
      </c>
      <c r="C63" s="429"/>
    </row>
    <row r="64" spans="1:11" ht="18">
      <c r="B64" s="383" t="s">
        <v>207</v>
      </c>
      <c r="C64" s="431">
        <v>2.9600000000000001E-2</v>
      </c>
      <c r="D64" s="385" t="s">
        <v>208</v>
      </c>
      <c r="E64" s="432"/>
      <c r="F64" s="161"/>
      <c r="G64" s="161"/>
      <c r="H64" s="383" t="s">
        <v>199</v>
      </c>
      <c r="I64" s="383" t="s">
        <v>209</v>
      </c>
      <c r="J64" s="223">
        <v>36.654000000000003</v>
      </c>
      <c r="K64" s="411" t="s">
        <v>210</v>
      </c>
    </row>
    <row r="65" spans="2:11" ht="2.25" customHeight="1">
      <c r="B65" s="383"/>
      <c r="C65" s="433"/>
      <c r="D65" s="385"/>
      <c r="E65" s="432"/>
      <c r="F65" s="161"/>
      <c r="G65" s="161"/>
      <c r="H65" s="383"/>
      <c r="I65" s="383"/>
      <c r="J65" s="214"/>
      <c r="K65" s="411"/>
    </row>
    <row r="66" spans="2:11" ht="18">
      <c r="B66" s="383" t="s">
        <v>211</v>
      </c>
      <c r="C66" s="434">
        <v>2.7099999999999999E-2</v>
      </c>
      <c r="D66" s="385" t="s">
        <v>208</v>
      </c>
      <c r="E66" s="432"/>
      <c r="F66" s="161"/>
      <c r="G66" s="161"/>
      <c r="H66" s="346"/>
      <c r="I66" s="383" t="s">
        <v>212</v>
      </c>
      <c r="J66" s="435">
        <v>5.4210000000000003</v>
      </c>
      <c r="K66" s="411" t="s">
        <v>210</v>
      </c>
    </row>
    <row r="67" spans="2:11" ht="18">
      <c r="B67" s="383" t="s">
        <v>213</v>
      </c>
      <c r="C67" s="431">
        <v>3.3300000000000003E-2</v>
      </c>
      <c r="D67" s="385" t="s">
        <v>208</v>
      </c>
      <c r="E67" s="432"/>
      <c r="F67" s="161"/>
      <c r="G67" s="161"/>
      <c r="H67" s="346"/>
      <c r="I67" s="383" t="s">
        <v>214</v>
      </c>
      <c r="J67" s="210">
        <v>0.94</v>
      </c>
      <c r="K67" s="411" t="s">
        <v>210</v>
      </c>
    </row>
    <row r="68" spans="2:11" ht="16.5">
      <c r="B68" s="383" t="s">
        <v>215</v>
      </c>
      <c r="C68" s="436">
        <v>4.2799999999999998E-2</v>
      </c>
      <c r="D68" s="385" t="s">
        <v>216</v>
      </c>
      <c r="E68" s="432"/>
      <c r="F68" s="161"/>
      <c r="G68" s="161"/>
      <c r="H68" s="161"/>
      <c r="I68" s="383" t="s">
        <v>217</v>
      </c>
      <c r="J68" s="214">
        <v>0.01</v>
      </c>
      <c r="K68" s="411" t="s">
        <v>210</v>
      </c>
    </row>
    <row r="69" spans="2:11" ht="15.75">
      <c r="B69" s="430" t="s">
        <v>100</v>
      </c>
      <c r="C69" s="437"/>
      <c r="D69" s="6"/>
      <c r="E69" s="222"/>
      <c r="F69" s="6"/>
      <c r="G69" s="6"/>
      <c r="H69" s="6"/>
      <c r="I69" s="6"/>
      <c r="J69" s="213"/>
    </row>
    <row r="70" spans="2:11" ht="18">
      <c r="B70" s="426" t="s">
        <v>218</v>
      </c>
      <c r="C70" s="431">
        <v>2.3E-2</v>
      </c>
      <c r="D70" s="385" t="s">
        <v>208</v>
      </c>
      <c r="E70" s="432"/>
      <c r="F70" s="6"/>
      <c r="G70" s="6"/>
      <c r="H70" s="426" t="s">
        <v>199</v>
      </c>
      <c r="I70" s="426" t="s">
        <v>219</v>
      </c>
      <c r="J70" s="214">
        <v>28.553999999999998</v>
      </c>
      <c r="K70" s="411" t="s">
        <v>210</v>
      </c>
    </row>
    <row r="71" spans="2:11" ht="4.5" customHeight="1">
      <c r="B71" s="426"/>
      <c r="C71" s="437"/>
      <c r="D71" s="385"/>
      <c r="E71" s="222"/>
      <c r="F71" s="6"/>
      <c r="G71" s="6"/>
      <c r="H71" s="426"/>
      <c r="I71" s="438"/>
      <c r="J71" s="214"/>
      <c r="K71" s="411"/>
    </row>
    <row r="72" spans="2:11" ht="18">
      <c r="B72" s="426" t="s">
        <v>220</v>
      </c>
      <c r="C72" s="434">
        <v>2.1299999999999999E-2</v>
      </c>
      <c r="D72" s="385" t="s">
        <v>208</v>
      </c>
      <c r="E72" s="432"/>
      <c r="F72" s="6"/>
      <c r="G72" s="6"/>
      <c r="H72" s="411"/>
      <c r="I72" s="426" t="s">
        <v>221</v>
      </c>
      <c r="J72" s="223">
        <v>4.2759999999999998</v>
      </c>
      <c r="K72" s="411" t="s">
        <v>210</v>
      </c>
    </row>
    <row r="73" spans="2:11" ht="18">
      <c r="B73" s="426" t="s">
        <v>222</v>
      </c>
      <c r="C73" s="431">
        <v>2.5399999999999999E-2</v>
      </c>
      <c r="D73" s="385" t="s">
        <v>208</v>
      </c>
      <c r="E73" s="432"/>
      <c r="F73" s="6"/>
      <c r="G73" s="6"/>
      <c r="H73" s="411"/>
      <c r="I73" s="426" t="s">
        <v>223</v>
      </c>
      <c r="J73" s="439">
        <v>0.71699999999999997</v>
      </c>
      <c r="K73" s="411" t="s">
        <v>210</v>
      </c>
    </row>
    <row r="74" spans="2:11" ht="16.5">
      <c r="B74" s="383" t="s">
        <v>224</v>
      </c>
      <c r="C74" s="440">
        <v>3.3700000000000001E-2</v>
      </c>
      <c r="D74" s="385" t="s">
        <v>216</v>
      </c>
      <c r="E74" s="222"/>
      <c r="F74" s="6"/>
      <c r="G74" s="6"/>
      <c r="H74" s="411"/>
      <c r="I74" s="383" t="s">
        <v>225</v>
      </c>
      <c r="J74" s="214">
        <v>8.0000000000000002E-3</v>
      </c>
      <c r="K74" s="411" t="s">
        <v>210</v>
      </c>
    </row>
    <row r="75" spans="2:11" ht="15.75">
      <c r="B75" s="430" t="s">
        <v>101</v>
      </c>
      <c r="C75" s="437"/>
      <c r="D75" s="6"/>
      <c r="E75" s="222"/>
      <c r="F75" s="6"/>
      <c r="G75" s="6"/>
      <c r="H75" s="411"/>
      <c r="I75" s="411"/>
      <c r="J75" s="214"/>
    </row>
    <row r="76" spans="2:11" ht="18">
      <c r="B76" s="426" t="s">
        <v>226</v>
      </c>
      <c r="C76" s="431">
        <v>1.7100000000000001E-2</v>
      </c>
      <c r="D76" s="385" t="s">
        <v>208</v>
      </c>
      <c r="E76" s="432"/>
      <c r="F76" s="6"/>
      <c r="G76" s="6"/>
      <c r="H76" s="426" t="s">
        <v>199</v>
      </c>
      <c r="I76" s="426" t="s">
        <v>227</v>
      </c>
      <c r="J76" s="223">
        <v>21.201000000000001</v>
      </c>
      <c r="K76" s="411" t="s">
        <v>210</v>
      </c>
    </row>
    <row r="77" spans="2:11" ht="1.5" customHeight="1">
      <c r="B77" s="426"/>
      <c r="C77" s="437"/>
      <c r="D77" s="385"/>
      <c r="E77" s="222"/>
      <c r="F77" s="6"/>
      <c r="G77" s="6"/>
      <c r="H77" s="426"/>
      <c r="I77" s="426"/>
      <c r="J77" s="214"/>
      <c r="K77" s="411"/>
    </row>
    <row r="78" spans="2:11" ht="18">
      <c r="B78" s="426" t="s">
        <v>228</v>
      </c>
      <c r="C78" s="434">
        <v>1.54E-2</v>
      </c>
      <c r="D78" s="385" t="s">
        <v>208</v>
      </c>
      <c r="E78" s="432"/>
      <c r="F78" s="6"/>
      <c r="G78" s="6"/>
      <c r="H78" s="411"/>
      <c r="I78" s="426" t="s">
        <v>229</v>
      </c>
      <c r="J78" s="435">
        <v>3.09</v>
      </c>
      <c r="K78" s="411" t="s">
        <v>210</v>
      </c>
    </row>
    <row r="79" spans="2:11" ht="18">
      <c r="B79" s="426" t="s">
        <v>230</v>
      </c>
      <c r="C79" s="431">
        <v>1.5800000000000002E-2</v>
      </c>
      <c r="D79" s="385" t="s">
        <v>208</v>
      </c>
      <c r="E79" s="441"/>
      <c r="F79" s="6"/>
      <c r="G79" s="6"/>
      <c r="H79" s="411"/>
      <c r="I79" s="426" t="s">
        <v>231</v>
      </c>
      <c r="J79" s="439">
        <v>0.44600000000000001</v>
      </c>
      <c r="K79" s="411" t="s">
        <v>210</v>
      </c>
    </row>
    <row r="80" spans="2:11" ht="16.5">
      <c r="B80" s="383" t="s">
        <v>232</v>
      </c>
      <c r="C80" s="440">
        <v>2.5000000000000001E-2</v>
      </c>
      <c r="D80" s="385" t="s">
        <v>216</v>
      </c>
      <c r="E80" s="222"/>
      <c r="F80" s="6"/>
      <c r="G80" s="6"/>
      <c r="H80" s="411"/>
      <c r="I80" s="383" t="s">
        <v>233</v>
      </c>
      <c r="J80" s="214">
        <v>6.0000000000000001E-3</v>
      </c>
      <c r="K80" s="411" t="s">
        <v>210</v>
      </c>
    </row>
    <row r="81" spans="2:11" ht="15.75">
      <c r="B81" s="430" t="s">
        <v>103</v>
      </c>
      <c r="C81" s="437"/>
      <c r="D81" s="6"/>
      <c r="E81" s="222"/>
      <c r="F81" s="6"/>
      <c r="G81" s="6"/>
      <c r="H81" s="411"/>
      <c r="I81" s="411"/>
      <c r="J81" s="214"/>
    </row>
    <row r="82" spans="2:11" ht="18">
      <c r="B82" s="426" t="s">
        <v>234</v>
      </c>
      <c r="C82" s="431">
        <v>5.0000000000000001E-4</v>
      </c>
      <c r="D82" s="385" t="s">
        <v>208</v>
      </c>
      <c r="E82" s="432"/>
      <c r="F82" s="6"/>
      <c r="G82" s="6"/>
      <c r="H82" s="426" t="s">
        <v>199</v>
      </c>
      <c r="I82" s="426" t="s">
        <v>235</v>
      </c>
      <c r="J82" s="223">
        <v>0.62</v>
      </c>
      <c r="K82" s="411" t="s">
        <v>210</v>
      </c>
    </row>
    <row r="83" spans="2:11" ht="4.5" customHeight="1">
      <c r="B83" s="426"/>
      <c r="C83" s="437"/>
      <c r="D83" s="385"/>
      <c r="E83" s="222"/>
      <c r="F83" s="6"/>
      <c r="G83" s="6"/>
      <c r="H83" s="426"/>
      <c r="I83" s="426"/>
      <c r="J83" s="214"/>
      <c r="K83" s="411"/>
    </row>
    <row r="84" spans="2:11" ht="18">
      <c r="B84" s="426" t="s">
        <v>236</v>
      </c>
      <c r="C84" s="434">
        <v>5.0000000000000001E-4</v>
      </c>
      <c r="D84" s="385" t="s">
        <v>208</v>
      </c>
      <c r="E84" s="432"/>
      <c r="F84" s="6"/>
      <c r="G84" s="6"/>
      <c r="H84" s="411"/>
      <c r="I84" s="426" t="s">
        <v>237</v>
      </c>
      <c r="J84" s="435">
        <v>0.109</v>
      </c>
      <c r="K84" s="411" t="s">
        <v>210</v>
      </c>
    </row>
    <row r="85" spans="2:11" ht="18">
      <c r="B85" s="426" t="s">
        <v>238</v>
      </c>
      <c r="C85" s="431">
        <v>4.0000000000000002E-4</v>
      </c>
      <c r="D85" s="385" t="s">
        <v>208</v>
      </c>
      <c r="E85" s="432"/>
      <c r="F85" s="6"/>
      <c r="G85" s="6"/>
      <c r="H85" s="411"/>
      <c r="I85" s="426" t="s">
        <v>239</v>
      </c>
      <c r="J85" s="214">
        <v>0.01</v>
      </c>
      <c r="K85" s="411" t="s">
        <v>210</v>
      </c>
    </row>
    <row r="86" spans="2:11" ht="17.25" customHeight="1">
      <c r="B86" s="383" t="s">
        <v>240</v>
      </c>
      <c r="C86" s="440">
        <v>8.0000000000000004E-4</v>
      </c>
      <c r="D86" s="385" t="s">
        <v>216</v>
      </c>
      <c r="E86" s="222"/>
      <c r="F86" s="6"/>
      <c r="G86" s="6"/>
      <c r="H86" s="411"/>
      <c r="I86" s="383" t="s">
        <v>241</v>
      </c>
      <c r="J86" s="214">
        <v>0</v>
      </c>
      <c r="K86" s="411" t="s">
        <v>210</v>
      </c>
    </row>
    <row r="87" spans="2:11" ht="15.75">
      <c r="B87" s="430" t="s">
        <v>111</v>
      </c>
      <c r="C87" s="437"/>
      <c r="D87" s="6"/>
      <c r="E87" s="222"/>
      <c r="F87" s="6"/>
      <c r="G87" s="6"/>
      <c r="H87" s="411"/>
      <c r="I87" s="411"/>
      <c r="J87" s="214"/>
    </row>
    <row r="88" spans="2:11" ht="18">
      <c r="B88" s="426" t="s">
        <v>242</v>
      </c>
      <c r="C88" s="431">
        <v>3.8E-3</v>
      </c>
      <c r="D88" s="385" t="s">
        <v>208</v>
      </c>
      <c r="E88" s="432"/>
      <c r="F88" s="6"/>
      <c r="G88" s="6"/>
      <c r="H88" s="426" t="s">
        <v>199</v>
      </c>
      <c r="I88" s="426" t="s">
        <v>243</v>
      </c>
      <c r="J88" s="223">
        <v>4.6630000000000003</v>
      </c>
      <c r="K88" s="411" t="s">
        <v>210</v>
      </c>
    </row>
    <row r="89" spans="2:11" ht="3.75" customHeight="1">
      <c r="B89" s="426"/>
      <c r="C89" s="437"/>
      <c r="D89" s="385"/>
      <c r="E89" s="222"/>
      <c r="F89" s="6"/>
      <c r="G89" s="6"/>
      <c r="H89" s="426"/>
      <c r="I89" s="426"/>
      <c r="J89" s="214"/>
      <c r="K89" s="411"/>
    </row>
    <row r="90" spans="2:11" ht="18">
      <c r="B90" s="426" t="s">
        <v>244</v>
      </c>
      <c r="C90" s="434">
        <v>3.5000000000000001E-3</v>
      </c>
      <c r="D90" s="385" t="s">
        <v>208</v>
      </c>
      <c r="E90" s="432"/>
      <c r="F90" s="6"/>
      <c r="G90" s="6"/>
      <c r="H90" s="411"/>
      <c r="I90" s="426" t="s">
        <v>245</v>
      </c>
      <c r="J90" s="435">
        <v>0.7</v>
      </c>
      <c r="K90" s="411" t="s">
        <v>210</v>
      </c>
    </row>
    <row r="91" spans="2:11" ht="18">
      <c r="B91" s="426" t="s">
        <v>246</v>
      </c>
      <c r="C91" s="431">
        <v>2.3999999999999998E-3</v>
      </c>
      <c r="D91" s="385" t="s">
        <v>208</v>
      </c>
      <c r="E91" s="432"/>
      <c r="F91" s="6"/>
      <c r="G91" s="6"/>
      <c r="H91" s="411"/>
      <c r="I91" s="426" t="s">
        <v>247</v>
      </c>
      <c r="J91" s="223">
        <v>6.8000000000000005E-2</v>
      </c>
      <c r="K91" s="411" t="s">
        <v>210</v>
      </c>
    </row>
    <row r="92" spans="2:11" ht="18" customHeight="1">
      <c r="B92" s="383" t="s">
        <v>248</v>
      </c>
      <c r="C92" s="440">
        <v>3.5999999999999999E-3</v>
      </c>
      <c r="D92" s="385" t="s">
        <v>216</v>
      </c>
      <c r="E92" s="222"/>
      <c r="F92" s="6"/>
      <c r="G92" s="6"/>
      <c r="H92" s="411"/>
      <c r="I92" s="383" t="s">
        <v>249</v>
      </c>
      <c r="J92" s="223">
        <v>1E-3</v>
      </c>
      <c r="K92" s="411" t="s">
        <v>210</v>
      </c>
    </row>
    <row r="93" spans="2:11" ht="15.75">
      <c r="B93" s="430" t="s">
        <v>112</v>
      </c>
      <c r="C93" s="437"/>
      <c r="D93" s="6"/>
      <c r="E93" s="222"/>
      <c r="F93" s="6"/>
      <c r="G93" s="6"/>
      <c r="H93" s="411"/>
      <c r="I93" s="411"/>
      <c r="J93" s="214"/>
    </row>
    <row r="94" spans="2:11" ht="18">
      <c r="B94" s="426" t="s">
        <v>250</v>
      </c>
      <c r="C94" s="431">
        <v>1.83E-2</v>
      </c>
      <c r="D94" s="385" t="s">
        <v>208</v>
      </c>
      <c r="E94" s="432"/>
      <c r="F94" s="6"/>
      <c r="G94" s="6"/>
      <c r="H94" s="426" t="s">
        <v>199</v>
      </c>
      <c r="I94" s="426" t="s">
        <v>251</v>
      </c>
      <c r="J94" s="442">
        <v>22.672999999999998</v>
      </c>
      <c r="K94" s="411" t="s">
        <v>210</v>
      </c>
    </row>
    <row r="95" spans="2:11" ht="15">
      <c r="B95" s="426" t="s">
        <v>252</v>
      </c>
      <c r="C95" s="434">
        <v>1.67E-2</v>
      </c>
      <c r="D95" s="385" t="s">
        <v>216</v>
      </c>
      <c r="E95" s="432"/>
      <c r="F95" s="6"/>
      <c r="G95" s="6"/>
      <c r="H95" s="411"/>
      <c r="I95" s="426" t="s">
        <v>253</v>
      </c>
      <c r="J95" s="435">
        <v>3.3540000000000001</v>
      </c>
      <c r="K95" s="411" t="s">
        <v>210</v>
      </c>
    </row>
    <row r="96" spans="2:11" ht="18">
      <c r="B96" s="426" t="s">
        <v>254</v>
      </c>
      <c r="C96" s="431">
        <v>1.52E-2</v>
      </c>
      <c r="D96" s="385" t="s">
        <v>208</v>
      </c>
      <c r="E96" s="432"/>
      <c r="F96" s="6"/>
      <c r="G96" s="6"/>
      <c r="H96" s="411"/>
      <c r="I96" s="426" t="s">
        <v>255</v>
      </c>
      <c r="J96" s="214">
        <v>0.43</v>
      </c>
      <c r="K96" s="411" t="s">
        <v>210</v>
      </c>
    </row>
    <row r="97" spans="2:11" ht="16.5">
      <c r="B97" s="383" t="s">
        <v>256</v>
      </c>
      <c r="C97" s="440">
        <v>2.63E-2</v>
      </c>
      <c r="D97" s="385" t="s">
        <v>216</v>
      </c>
      <c r="E97" s="222"/>
      <c r="F97" s="6"/>
      <c r="G97" s="6"/>
      <c r="H97" s="411"/>
      <c r="I97" s="383" t="s">
        <v>257</v>
      </c>
      <c r="J97" s="214">
        <v>6.0000000000000001E-3</v>
      </c>
      <c r="K97" s="411" t="s">
        <v>210</v>
      </c>
    </row>
    <row r="98" spans="2:11" ht="15.75">
      <c r="B98" s="430" t="s">
        <v>113</v>
      </c>
      <c r="C98" s="437"/>
      <c r="D98" s="6"/>
      <c r="E98" s="222"/>
      <c r="F98" s="6"/>
      <c r="G98" s="6"/>
      <c r="H98" s="411"/>
      <c r="I98" s="411"/>
      <c r="J98" s="214"/>
    </row>
    <row r="99" spans="2:11" ht="18">
      <c r="B99" s="426" t="s">
        <v>258</v>
      </c>
      <c r="C99" s="431">
        <v>2.3800000000000002E-2</v>
      </c>
      <c r="D99" s="385" t="s">
        <v>208</v>
      </c>
      <c r="E99" s="432"/>
      <c r="F99" s="6"/>
      <c r="G99" s="6"/>
      <c r="H99" s="426" t="s">
        <v>199</v>
      </c>
      <c r="I99" s="426" t="s">
        <v>259</v>
      </c>
      <c r="J99" s="442">
        <v>29.52</v>
      </c>
      <c r="K99" s="411" t="s">
        <v>210</v>
      </c>
    </row>
    <row r="100" spans="2:11" ht="15">
      <c r="B100" s="426" t="s">
        <v>260</v>
      </c>
      <c r="C100" s="434">
        <v>2.1999999999999999E-2</v>
      </c>
      <c r="D100" s="385" t="s">
        <v>216</v>
      </c>
      <c r="E100" s="432"/>
      <c r="F100" s="6"/>
      <c r="G100" s="6"/>
      <c r="H100" s="411"/>
      <c r="I100" s="426" t="s">
        <v>261</v>
      </c>
      <c r="J100" s="435">
        <v>4.4180000000000001</v>
      </c>
      <c r="K100" s="411" t="s">
        <v>210</v>
      </c>
    </row>
    <row r="101" spans="2:11" ht="18">
      <c r="B101" s="426" t="s">
        <v>262</v>
      </c>
      <c r="C101" s="431">
        <v>2.47E-2</v>
      </c>
      <c r="D101" s="385" t="s">
        <v>208</v>
      </c>
      <c r="E101" s="432"/>
      <c r="F101" s="6"/>
      <c r="G101" s="6"/>
      <c r="H101" s="411"/>
      <c r="I101" s="426" t="s">
        <v>263</v>
      </c>
      <c r="J101" s="214">
        <v>0.69699999999999995</v>
      </c>
      <c r="K101" s="411" t="s">
        <v>210</v>
      </c>
    </row>
    <row r="102" spans="2:11" ht="16.5">
      <c r="B102" s="383" t="s">
        <v>264</v>
      </c>
      <c r="C102" s="440">
        <v>3.7199999999999997E-2</v>
      </c>
      <c r="D102" s="385" t="s">
        <v>216</v>
      </c>
      <c r="E102" s="443"/>
      <c r="F102" s="443"/>
      <c r="G102" s="443"/>
      <c r="H102" s="444"/>
      <c r="I102" s="383" t="s">
        <v>265</v>
      </c>
      <c r="J102" s="214">
        <v>7.0000000000000001E-3</v>
      </c>
      <c r="K102" s="411" t="s">
        <v>210</v>
      </c>
    </row>
    <row r="103" spans="2:11" ht="15">
      <c r="B103" s="411"/>
      <c r="C103" s="445"/>
      <c r="D103" s="446"/>
      <c r="E103" s="443"/>
      <c r="F103" s="443"/>
      <c r="G103" s="443"/>
      <c r="H103" s="444"/>
      <c r="I103" s="444"/>
      <c r="J103" s="447"/>
      <c r="K103" s="411"/>
    </row>
    <row r="104" spans="2:11" ht="15.75">
      <c r="B104" s="430" t="s">
        <v>266</v>
      </c>
      <c r="C104" s="445"/>
      <c r="D104" s="443"/>
      <c r="E104" s="443"/>
      <c r="F104" s="443"/>
      <c r="G104" s="443"/>
      <c r="H104" s="411"/>
      <c r="I104" s="448" t="s">
        <v>267</v>
      </c>
      <c r="J104" s="449">
        <v>168.59899999999999</v>
      </c>
      <c r="K104" s="411" t="s">
        <v>210</v>
      </c>
    </row>
    <row r="105" spans="2:11" ht="18">
      <c r="B105" s="426" t="s">
        <v>268</v>
      </c>
      <c r="C105" s="450">
        <v>0.11609999999999999</v>
      </c>
      <c r="D105" s="385" t="s">
        <v>208</v>
      </c>
      <c r="E105" s="432"/>
      <c r="F105" s="443"/>
      <c r="G105" s="443"/>
      <c r="H105" s="443"/>
      <c r="I105" s="426" t="s">
        <v>259</v>
      </c>
      <c r="J105" s="451">
        <v>143.88499999999999</v>
      </c>
      <c r="K105" s="411" t="s">
        <v>210</v>
      </c>
    </row>
    <row r="106" spans="2:11" ht="18">
      <c r="B106" s="426" t="s">
        <v>269</v>
      </c>
      <c r="C106" s="452">
        <v>0.2135</v>
      </c>
      <c r="D106" s="385" t="s">
        <v>208</v>
      </c>
      <c r="E106" s="453"/>
      <c r="F106" s="443"/>
      <c r="G106" s="443"/>
      <c r="H106" s="444"/>
      <c r="I106" s="426" t="s">
        <v>270</v>
      </c>
      <c r="J106" s="454">
        <v>90.935000000000002</v>
      </c>
      <c r="K106" s="411" t="s">
        <v>210</v>
      </c>
    </row>
    <row r="107" spans="2:11" ht="14.25">
      <c r="B107" s="426"/>
      <c r="C107" s="455"/>
      <c r="D107" s="443"/>
      <c r="E107" s="443"/>
      <c r="F107" s="443"/>
      <c r="G107" s="443"/>
      <c r="H107" s="444"/>
      <c r="I107" s="426" t="s">
        <v>261</v>
      </c>
      <c r="J107" s="451">
        <v>21.367999999999999</v>
      </c>
      <c r="K107" s="411" t="s">
        <v>210</v>
      </c>
    </row>
    <row r="108" spans="2:11" ht="14.25">
      <c r="B108" s="426"/>
      <c r="C108" s="455"/>
      <c r="D108" s="443"/>
      <c r="E108" s="443"/>
      <c r="F108" s="443"/>
      <c r="G108" s="443"/>
      <c r="I108" s="426" t="s">
        <v>271</v>
      </c>
      <c r="J108" s="454">
        <v>2.8050000000000002</v>
      </c>
      <c r="K108" s="411" t="s">
        <v>210</v>
      </c>
    </row>
    <row r="109" spans="2:11" ht="18">
      <c r="B109" s="426" t="s">
        <v>272</v>
      </c>
      <c r="C109" s="456">
        <v>0.1065</v>
      </c>
      <c r="D109" s="385" t="s">
        <v>208</v>
      </c>
      <c r="E109" s="457"/>
      <c r="F109" s="177"/>
      <c r="G109" s="443"/>
      <c r="H109" s="443"/>
      <c r="I109" s="426" t="s">
        <v>263</v>
      </c>
      <c r="J109" s="458">
        <v>3.3079999999999998</v>
      </c>
      <c r="K109" s="411" t="s">
        <v>210</v>
      </c>
    </row>
    <row r="110" spans="2:11" ht="18">
      <c r="B110" s="426" t="s">
        <v>273</v>
      </c>
      <c r="C110" s="459">
        <v>0.48010000000000003</v>
      </c>
      <c r="D110" s="385" t="s">
        <v>208</v>
      </c>
      <c r="E110" s="460"/>
      <c r="F110" s="443"/>
      <c r="G110" s="443"/>
      <c r="H110" s="444"/>
      <c r="I110" s="426" t="s">
        <v>274</v>
      </c>
      <c r="J110" s="454">
        <v>0.97</v>
      </c>
      <c r="K110" s="411" t="s">
        <v>210</v>
      </c>
    </row>
    <row r="111" spans="2:11" ht="18">
      <c r="B111" s="426" t="s">
        <v>275</v>
      </c>
      <c r="C111" s="450">
        <v>0.1172</v>
      </c>
      <c r="D111" s="385" t="s">
        <v>208</v>
      </c>
      <c r="E111" s="461"/>
      <c r="F111" s="443"/>
      <c r="G111" s="443"/>
      <c r="H111" s="426"/>
      <c r="I111" s="426" t="s">
        <v>276</v>
      </c>
      <c r="J111" s="458">
        <v>3.7999999999999999E-2</v>
      </c>
      <c r="K111" s="411" t="s">
        <v>210</v>
      </c>
    </row>
    <row r="112" spans="2:11" ht="18">
      <c r="B112" s="426" t="s">
        <v>277</v>
      </c>
      <c r="C112" s="459">
        <v>0.35599999999999998</v>
      </c>
      <c r="D112" s="385" t="s">
        <v>208</v>
      </c>
      <c r="E112" s="462"/>
      <c r="F112" s="443"/>
      <c r="G112" s="443"/>
      <c r="H112" s="444"/>
    </row>
    <row r="113" spans="2:11" ht="15">
      <c r="B113" s="426" t="s">
        <v>278</v>
      </c>
      <c r="C113" s="156">
        <v>0.16930000000000001</v>
      </c>
      <c r="D113" s="385" t="s">
        <v>216</v>
      </c>
    </row>
    <row r="116" spans="2:11">
      <c r="C116" s="520" t="s">
        <v>279</v>
      </c>
      <c r="D116" s="520"/>
      <c r="E116" s="520"/>
      <c r="F116" s="520"/>
      <c r="G116" s="520"/>
      <c r="H116" s="520"/>
      <c r="I116" s="520"/>
      <c r="J116" s="520"/>
      <c r="K116" s="520"/>
    </row>
    <row r="117" spans="2:11">
      <c r="C117" s="156" t="s">
        <v>94</v>
      </c>
      <c r="I117" t="s">
        <v>280</v>
      </c>
    </row>
    <row r="118" spans="2:11" ht="25.5" customHeight="1"/>
    <row r="119" spans="2:11">
      <c r="B119" s="521" t="s">
        <v>281</v>
      </c>
      <c r="C119" s="521"/>
      <c r="D119" s="521"/>
      <c r="E119" s="521"/>
      <c r="F119" s="521"/>
      <c r="G119" s="521"/>
      <c r="H119" s="521"/>
      <c r="I119" s="521"/>
      <c r="J119" s="521"/>
      <c r="K119" s="521"/>
    </row>
    <row r="120" spans="2:11">
      <c r="B120" s="521" t="s">
        <v>137</v>
      </c>
      <c r="C120" s="521"/>
      <c r="D120" s="521"/>
      <c r="E120" s="521"/>
      <c r="F120" s="521"/>
      <c r="G120" s="521"/>
      <c r="H120" s="521"/>
      <c r="I120" s="521"/>
      <c r="J120" s="521"/>
      <c r="K120" s="521"/>
    </row>
    <row r="122" spans="2:11">
      <c r="G122" t="s">
        <v>282</v>
      </c>
    </row>
  </sheetData>
  <mergeCells count="16">
    <mergeCell ref="B15:C15"/>
    <mergeCell ref="B8:H8"/>
    <mergeCell ref="B9:H9"/>
    <mergeCell ref="B11:H11"/>
    <mergeCell ref="C13:G13"/>
    <mergeCell ref="B14:K14"/>
    <mergeCell ref="B58:H58"/>
    <mergeCell ref="C116:K116"/>
    <mergeCell ref="B119:K119"/>
    <mergeCell ref="B120:K120"/>
    <mergeCell ref="B16:C16"/>
    <mergeCell ref="B17:C17"/>
    <mergeCell ref="B18:C18"/>
    <mergeCell ref="B19:J19"/>
    <mergeCell ref="E22:H22"/>
    <mergeCell ref="H51:I53"/>
  </mergeCells>
  <pageMargins left="0.97" right="0.18" top="0.72" bottom="0.41" header="0.33" footer="0.31"/>
  <pageSetup paperSize="260" scale="74" orientation="portrait" horizontalDpi="240" verticalDpi="144" r:id="rId1"/>
  <headerFooter alignWithMargins="0"/>
  <rowBreaks count="1" manualBreakCount="1">
    <brk id="56" max="11" man="1"/>
  </rowBreaks>
  <legacyDrawing r:id="rId2"/>
  <oleObjects>
    <oleObject progId="Equation.3" shapeId="3073" r:id="rId3"/>
    <oleObject progId="Equation.3" shapeId="3074" r:id="rId4"/>
    <oleObject progId="Equation.3" shapeId="3075" r:id="rId5"/>
    <oleObject progId="Equation.3" shapeId="3076" r:id="rId6"/>
    <oleObject progId="Equation.3" shapeId="3077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Річний план</vt:lpstr>
      <vt:lpstr>Вироб _прогр_Дод_2</vt:lpstr>
      <vt:lpstr>Дод_1</vt:lpstr>
      <vt:lpstr>'Річний план'!Заголовки_для_печати</vt:lpstr>
      <vt:lpstr>'Вироб _прогр_Дод_2'!Область_печати</vt:lpstr>
      <vt:lpstr>Дод_1!Область_печати</vt:lpstr>
      <vt:lpstr>'Річний план'!Область_печати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2019-10-08T10:53:02Z</cp:lastPrinted>
  <dcterms:created xsi:type="dcterms:W3CDTF">2019-10-08T07:40:17Z</dcterms:created>
  <dcterms:modified xsi:type="dcterms:W3CDTF">2019-10-08T10:54:07Z</dcterms:modified>
</cp:coreProperties>
</file>