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82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<sst xmlns="http://schemas.openxmlformats.org/spreadsheetml/2006/main" count="233" uniqueCount="90">
  <si>
    <t>Найменування</t>
  </si>
  <si>
    <t>2019 рік</t>
  </si>
  <si>
    <t>2020 рік</t>
  </si>
  <si>
    <t>2021 рік</t>
  </si>
  <si>
    <t>2022 рік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</si>
  <si>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</si>
  <si>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</si>
  <si>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об`єднаних територіальних громадах</t>
  </si>
  <si>
    <t>Підвищення кваліфікації депутатів місцевих рад та посадових осіб місцевого самоврядування</t>
  </si>
  <si>
    <t>Інша діяльність у сфері державного управління</t>
  </si>
  <si>
    <t>Освіта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</si>
  <si>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</si>
  <si>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</si>
  <si>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</si>
  <si>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</si>
  <si>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</si>
  <si>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</si>
  <si>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</t>
  </si>
  <si>
    <t>Охорона здоров`я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</si>
  <si>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</si>
  <si>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</si>
  <si>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</si>
  <si>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</si>
  <si>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Соціальний захист та соціальне забезпечення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</si>
  <si>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</si>
  <si>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</si>
  <si>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</si>
  <si>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</si>
  <si>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</si>
  <si>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 для сім`ї, дітей та молоді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</si>
  <si>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</si>
  <si>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</si>
  <si>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видатки на соціальний захист ветеранів війни та праці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</si>
  <si>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</si>
  <si>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</si>
  <si>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Культура i мистецтво</t>
  </si>
  <si>
    <t>Фінансова підтримка театрів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</si>
  <si>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</si>
  <si>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</si>
  <si>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</si>
  <si>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</si>
  <si>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Фiзична культура i спорт</t>
  </si>
  <si>
    <t>Проведення навчально-тренувальних зборів і змагань з олімпійських видів спорту</t>
  </si>
  <si>
    <t>Утримання та фінансова підтримка спортивних споруд</t>
  </si>
  <si>
    <t>Житлово-комунальне господарство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</si>
  <si>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</si>
  <si>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</si>
  <si>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</si>
  <si>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</si>
  <si>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Економічна діяльність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</si>
  <si>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</si>
  <si>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</si>
  <si>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</si>
  <si>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Заходи з енергозбереження</t>
  </si>
  <si>
    <t>Інша діяльність</t>
  </si>
  <si>
    <t>Заходи з організації рятування на водах</t>
  </si>
  <si>
    <t>Муніципальні формування з охорони громадського порядку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</si>
  <si>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</si>
  <si>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</si>
  <si>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Фінансова підтримка засобів масової інформації</t>
  </si>
  <si>
    <t>Резервний фонд</t>
  </si>
  <si>
    <t>Міжбюджетні трансферти</t>
  </si>
  <si>
    <t xml:space="preserve">Усього </t>
  </si>
  <si>
    <t>Заходи державної політики з питань сім`ї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</si>
  <si>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</si>
  <si>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</si>
  <si>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</si>
  <si>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</si>
  <si>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Підтримка спорту вищих досягнень та організацій, які здійснюють фізкультурно-спортивну діяльність в регіоні</t>
  </si>
  <si>
    <t>Розроблення схем планування та забудови територій (містобудівної документації)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</si>
  <si>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</si>
  <si>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Заходи із запобігання та ліквідації надзвичайних ситуацій та наслідків стихійного лиха</t>
  </si>
  <si>
    <t>Інші заходи, пов`язані з економічною діяльністю</t>
  </si>
  <si>
    <t>Видатки та надання кредитів міського бюджету за функціональною ознакою на 2019-2022 роки</t>
  </si>
  <si>
    <t>(грн)</t>
  </si>
  <si>
    <t>Здійснення заходів та реалізація проєктів на виконання Державної цільової соціальної програми `Молодь України`</t>
  </si>
  <si>
    <t>Додаток 4</t>
  </si>
  <si>
    <t>Загальний фонд</t>
  </si>
  <si>
    <t>Забезпечення діяльності з виробництва, транспортування, постачання теплової енергії</t>
  </si>
  <si>
    <t>Впровадження засобів обліку витрат та регулювання споживання води та теплової енергії</t>
  </si>
  <si>
    <t>Інша діяльність у сфері житлово-комунального господарства</t>
  </si>
  <si>
    <t>Спеціальний фонд</t>
  </si>
  <si>
    <t>Код Типової програмної класифікації видатків та кредиту-вання місцевих бюджетів</t>
  </si>
  <si>
    <t>РАЗОМ</t>
  </si>
  <si>
    <t>,</t>
  </si>
  <si>
    <t>на 2021-2022 роки</t>
  </si>
  <si>
    <t>Секретар міської ради</t>
  </si>
  <si>
    <t>В.Є Аматов</t>
  </si>
  <si>
    <t>до  Прогнозу міського бюджету м. Павлоград</t>
  </si>
  <si>
    <t>Субвенції з державного бюджету на програми соціального захисту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</si>
</sst>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7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4"/>
  <sheetViews>
    <sheetView tabSelected="1" zoomScale="90" zoomScaleNormal="90" zoomScalePageLayoutView="0" workbookViewId="0" topLeftCell="A57">
      <selection activeCell="C84" sqref="C84:C153"/>
    </sheetView>
  </sheetViews>
  <sheetFormatPr defaultColWidth="9.00390625" defaultRowHeight="12.75"/>
  <cols>
    <col min="1" max="1" width="14.625" style="0" customWidth="1"/>
    <col min="2" max="2" width="60.75390625" style="0" customWidth="1"/>
    <col min="3" max="3" width="17.25390625" style="0" customWidth="1"/>
    <col min="4" max="4" width="17.375" style="6" customWidth="1"/>
    <col min="5" max="5" width="18.875" style="0" customWidth="1"/>
    <col min="6" max="6" width="20.375" style="1" customWidth="1"/>
    <col min="9" max="9" width="18.625" style="0" customWidth="1"/>
  </cols>
  <sheetData>
    <row r="1" spans="1:6" ht="18.75">
      <c r="A1" s="2"/>
      <c r="B1" s="2"/>
      <c r="C1" s="2"/>
      <c r="D1" s="2" t="s">
        <v>76</v>
      </c>
      <c r="E1" s="2"/>
      <c r="F1" s="2"/>
    </row>
    <row r="2" spans="1:6" ht="18.75">
      <c r="A2" s="2"/>
      <c r="B2" s="2"/>
      <c r="C2" s="2"/>
      <c r="D2" s="2" t="s">
        <v>88</v>
      </c>
      <c r="E2" s="2"/>
      <c r="F2" s="2"/>
    </row>
    <row r="3" spans="1:6" ht="18.75">
      <c r="A3" s="2"/>
      <c r="B3" s="2"/>
      <c r="C3" s="2"/>
      <c r="D3" s="2" t="s">
        <v>85</v>
      </c>
      <c r="E3" s="2"/>
      <c r="F3" s="3"/>
    </row>
    <row r="4" spans="1:6" ht="72" customHeight="1">
      <c r="A4" s="21" t="s">
        <v>73</v>
      </c>
      <c r="B4" s="21"/>
      <c r="C4" s="21"/>
      <c r="D4" s="21"/>
      <c r="E4" s="21"/>
      <c r="F4" s="21"/>
    </row>
    <row r="5" spans="1:6" s="5" customFormat="1" ht="18.75">
      <c r="A5" s="4"/>
      <c r="B5" s="4"/>
      <c r="C5" s="4"/>
      <c r="D5" s="4"/>
      <c r="E5" s="4"/>
      <c r="F5" s="7" t="s">
        <v>74</v>
      </c>
    </row>
    <row r="6" spans="1:6" ht="18.75" customHeight="1">
      <c r="A6" s="22" t="s">
        <v>82</v>
      </c>
      <c r="B6" s="22" t="s">
        <v>0</v>
      </c>
      <c r="C6" s="20" t="s">
        <v>1</v>
      </c>
      <c r="D6" s="20" t="s">
        <v>2</v>
      </c>
      <c r="E6" s="22" t="s">
        <v>3</v>
      </c>
      <c r="F6" s="20" t="s">
        <v>4</v>
      </c>
    </row>
    <row r="7" spans="1:6" ht="18.75" customHeight="1">
      <c r="A7" s="22"/>
      <c r="B7" s="22"/>
      <c r="C7" s="20"/>
      <c r="D7" s="20"/>
      <c r="E7" s="22"/>
      <c r="F7" s="20"/>
    </row>
    <row r="8" spans="1:6" ht="154.5" customHeight="1">
      <c r="A8" s="22"/>
      <c r="B8" s="22"/>
      <c r="C8" s="20"/>
      <c r="D8" s="20"/>
      <c r="E8" s="22"/>
      <c r="F8" s="20"/>
    </row>
    <row r="9" spans="1:6" ht="23.25" customHeight="1">
      <c r="A9" s="19" t="s">
        <v>77</v>
      </c>
      <c r="B9" s="19"/>
      <c r="C9" s="19"/>
      <c r="D9" s="19"/>
      <c r="E9" s="19"/>
      <c r="F9" s="19"/>
    </row>
    <row r="10" spans="1:6" ht="18.75">
      <c r="A10" s="14">
        <v>100</v>
      </c>
      <c r="B10" s="15" t="s">
        <v>5</v>
      </c>
      <c r="C10" s="9">
        <f>C11+C12+C13+C14</f>
        <v>55332684</v>
      </c>
      <c r="D10" s="9">
        <f>D11+D12+D13+D14</f>
        <v>69260488</v>
      </c>
      <c r="E10" s="9">
        <f>E11+E12+E13+E14</f>
        <v>75575300</v>
      </c>
      <c r="F10" s="9">
        <f>F11+F12+F13+F14</f>
        <v>77435600</v>
      </c>
    </row>
    <row r="11" spans="1:7" ht="149.25" customHeight="1" hidden="1">
      <c r="A11" s="14">
        <v>150</v>
      </c>
      <c r="B11" s="15" t="s">
        <v>6</v>
      </c>
      <c r="C11" s="9">
        <v>26393222.56</v>
      </c>
      <c r="D11" s="9">
        <v>30771527</v>
      </c>
      <c r="E11" s="10">
        <v>33848600</v>
      </c>
      <c r="F11" s="9">
        <v>34698800</v>
      </c>
      <c r="G11" s="8"/>
    </row>
    <row r="12" spans="1:6" ht="105" customHeight="1" hidden="1">
      <c r="A12" s="14">
        <v>160</v>
      </c>
      <c r="B12" s="15" t="s">
        <v>7</v>
      </c>
      <c r="C12" s="9">
        <v>28895264.44</v>
      </c>
      <c r="D12" s="9">
        <v>32804278</v>
      </c>
      <c r="E12" s="10">
        <v>36084700</v>
      </c>
      <c r="F12" s="9">
        <v>37084800</v>
      </c>
    </row>
    <row r="13" spans="1:6" ht="37.5" hidden="1">
      <c r="A13" s="14">
        <v>170</v>
      </c>
      <c r="B13" s="15" t="s">
        <v>8</v>
      </c>
      <c r="C13" s="9">
        <v>26997</v>
      </c>
      <c r="D13" s="9">
        <v>41973</v>
      </c>
      <c r="E13" s="10">
        <v>42000</v>
      </c>
      <c r="F13" s="9">
        <v>52000</v>
      </c>
    </row>
    <row r="14" spans="1:6" ht="18.75" hidden="1">
      <c r="A14" s="14">
        <v>180</v>
      </c>
      <c r="B14" s="15" t="s">
        <v>9</v>
      </c>
      <c r="C14" s="9">
        <v>17200</v>
      </c>
      <c r="D14" s="9">
        <v>5642710</v>
      </c>
      <c r="E14" s="10">
        <v>5600000</v>
      </c>
      <c r="F14" s="9">
        <v>5600000</v>
      </c>
    </row>
    <row r="15" spans="1:6" ht="18.75">
      <c r="A15" s="14">
        <v>1000</v>
      </c>
      <c r="B15" s="15" t="s">
        <v>10</v>
      </c>
      <c r="C15" s="9">
        <f>C16+C17+C18+C19+C20+C21+C22+C23</f>
        <v>323539065.28</v>
      </c>
      <c r="D15" s="9">
        <f>D16+D17+D18+D19+D20+D21+D22+D23</f>
        <v>381201998</v>
      </c>
      <c r="E15" s="9">
        <f>E16+E17+E18+E19+E20+E21+E22+E23</f>
        <v>437187520</v>
      </c>
      <c r="F15" s="9">
        <f>F16+F17+F18+F19+F20+F21+F22+F23</f>
        <v>466773160</v>
      </c>
    </row>
    <row r="16" spans="1:6" ht="18.75" hidden="1">
      <c r="A16" s="14">
        <v>1010</v>
      </c>
      <c r="B16" s="15" t="s">
        <v>11</v>
      </c>
      <c r="C16" s="9">
        <v>97100088</v>
      </c>
      <c r="D16" s="9">
        <v>120979599</v>
      </c>
      <c r="E16" s="10">
        <v>139126500</v>
      </c>
      <c r="F16" s="9">
        <v>143126500</v>
      </c>
    </row>
    <row r="17" spans="1:6" ht="139.5" customHeight="1" hidden="1">
      <c r="A17" s="14">
        <v>1020</v>
      </c>
      <c r="B17" s="15" t="s">
        <v>70</v>
      </c>
      <c r="C17" s="9">
        <v>192077588.28</v>
      </c>
      <c r="D17" s="9">
        <v>218778635</v>
      </c>
      <c r="E17" s="10">
        <v>251292700</v>
      </c>
      <c r="F17" s="9">
        <f>275425800-529040</f>
        <v>274896760</v>
      </c>
    </row>
    <row r="18" spans="1:6" ht="56.25" hidden="1">
      <c r="A18" s="14">
        <v>1090</v>
      </c>
      <c r="B18" s="15" t="s">
        <v>12</v>
      </c>
      <c r="C18" s="9">
        <v>13462698</v>
      </c>
      <c r="D18" s="9">
        <v>15299433</v>
      </c>
      <c r="E18" s="10">
        <f>17594300-197180</f>
        <v>17397120</v>
      </c>
      <c r="F18" s="9">
        <v>18594300</v>
      </c>
    </row>
    <row r="19" spans="1:6" ht="75" hidden="1">
      <c r="A19" s="14">
        <v>1100</v>
      </c>
      <c r="B19" s="15" t="s">
        <v>13</v>
      </c>
      <c r="C19" s="9">
        <v>10142912</v>
      </c>
      <c r="D19" s="9">
        <v>12096332</v>
      </c>
      <c r="E19" s="10">
        <v>13910700</v>
      </c>
      <c r="F19" s="9">
        <v>14410700</v>
      </c>
    </row>
    <row r="20" spans="1:6" ht="37.5" hidden="1">
      <c r="A20" s="14">
        <v>1150</v>
      </c>
      <c r="B20" s="15" t="s">
        <v>14</v>
      </c>
      <c r="C20" s="9">
        <v>829636</v>
      </c>
      <c r="D20" s="9">
        <v>818351</v>
      </c>
      <c r="E20" s="10">
        <v>901000</v>
      </c>
      <c r="F20" s="9">
        <v>905200</v>
      </c>
    </row>
    <row r="21" spans="1:6" ht="37.5" hidden="1">
      <c r="A21" s="14">
        <v>1161</v>
      </c>
      <c r="B21" s="15" t="s">
        <v>15</v>
      </c>
      <c r="C21" s="9">
        <v>6978219</v>
      </c>
      <c r="D21" s="9">
        <v>9466572</v>
      </c>
      <c r="E21" s="10">
        <v>10420000</v>
      </c>
      <c r="F21" s="9">
        <v>10613200</v>
      </c>
    </row>
    <row r="22" spans="1:6" ht="18.75" hidden="1">
      <c r="A22" s="14">
        <v>1162</v>
      </c>
      <c r="B22" s="15" t="s">
        <v>16</v>
      </c>
      <c r="C22" s="9">
        <v>840173</v>
      </c>
      <c r="D22" s="9">
        <v>988952</v>
      </c>
      <c r="E22" s="10">
        <v>1088000</v>
      </c>
      <c r="F22" s="9">
        <v>1095000</v>
      </c>
    </row>
    <row r="23" spans="1:6" ht="37.5" hidden="1">
      <c r="A23" s="14">
        <v>1170</v>
      </c>
      <c r="B23" s="15" t="s">
        <v>17</v>
      </c>
      <c r="C23" s="9">
        <v>2107751</v>
      </c>
      <c r="D23" s="9">
        <v>2774124</v>
      </c>
      <c r="E23" s="10">
        <v>3051500</v>
      </c>
      <c r="F23" s="9">
        <v>3131500</v>
      </c>
    </row>
    <row r="24" spans="1:6" ht="18.75">
      <c r="A24" s="14">
        <v>2000</v>
      </c>
      <c r="B24" s="15" t="s">
        <v>18</v>
      </c>
      <c r="C24" s="9">
        <f>C25+C26+C27+C28</f>
        <v>144778538</v>
      </c>
      <c r="D24" s="9">
        <f>D25+D26+D27+D28</f>
        <v>72515039</v>
      </c>
      <c r="E24" s="9">
        <f>E25+E26+E27+E28</f>
        <v>26770200</v>
      </c>
      <c r="F24" s="9">
        <f>F25+F26+F27+F28</f>
        <v>27557900</v>
      </c>
    </row>
    <row r="25" spans="1:6" ht="37.5" hidden="1">
      <c r="A25" s="14">
        <v>2010</v>
      </c>
      <c r="B25" s="15" t="s">
        <v>19</v>
      </c>
      <c r="C25" s="9">
        <v>102956539</v>
      </c>
      <c r="D25" s="9">
        <v>49032382</v>
      </c>
      <c r="E25" s="10">
        <f>14001064+36</f>
        <v>14001100</v>
      </c>
      <c r="F25" s="11">
        <f>14375662+38</f>
        <v>14375700</v>
      </c>
    </row>
    <row r="26" spans="1:6" ht="37.5" hidden="1">
      <c r="A26" s="14">
        <v>2030</v>
      </c>
      <c r="B26" s="15" t="s">
        <v>20</v>
      </c>
      <c r="C26" s="9">
        <v>28154453</v>
      </c>
      <c r="D26" s="9">
        <v>12831026</v>
      </c>
      <c r="E26" s="10">
        <f>4683196+4</f>
        <v>4683200</v>
      </c>
      <c r="F26" s="11">
        <f>4790369+31</f>
        <v>4790400</v>
      </c>
    </row>
    <row r="27" spans="1:6" ht="18.75" hidden="1">
      <c r="A27" s="14">
        <v>2100</v>
      </c>
      <c r="B27" s="15" t="s">
        <v>21</v>
      </c>
      <c r="C27" s="9">
        <v>7044119</v>
      </c>
      <c r="D27" s="9">
        <v>3639816</v>
      </c>
      <c r="E27" s="10">
        <f>860329-29</f>
        <v>860300</v>
      </c>
      <c r="F27" s="11">
        <f>890439-39</f>
        <v>890400</v>
      </c>
    </row>
    <row r="28" spans="1:6" ht="93.75" customHeight="1" hidden="1">
      <c r="A28" s="14">
        <v>2111</v>
      </c>
      <c r="B28" s="15" t="s">
        <v>22</v>
      </c>
      <c r="C28" s="9">
        <v>6623427</v>
      </c>
      <c r="D28" s="9">
        <v>7011815</v>
      </c>
      <c r="E28" s="10">
        <v>7225600</v>
      </c>
      <c r="F28" s="11">
        <v>7501400</v>
      </c>
    </row>
    <row r="29" spans="1:14" ht="18.75">
      <c r="A29" s="14">
        <v>3000</v>
      </c>
      <c r="B29" s="15" t="s">
        <v>23</v>
      </c>
      <c r="C29" s="9">
        <f>C30+C31+C32+C33+C34+C35+C36+C37+C38+C39+C40+C41+C42+C43</f>
        <v>21668295</v>
      </c>
      <c r="D29" s="9">
        <f>D30+D31+D32+D33+D34+D35+D36+D37+D38+D39+D40+D41+D42+D43</f>
        <v>22075318</v>
      </c>
      <c r="E29" s="9">
        <f>E30+E31+E32+E33+E34+E35+E36+E37+E38+E39+E40+E41+E42+E43</f>
        <v>24158680</v>
      </c>
      <c r="F29" s="9">
        <f>F30+F31+F32+F33+F34+F35+F36+F37+F38+F39+F40+F41+F42+F43</f>
        <v>24833440</v>
      </c>
      <c r="N29" t="s">
        <v>84</v>
      </c>
    </row>
    <row r="30" spans="1:6" ht="37.5" hidden="1">
      <c r="A30" s="14">
        <v>3031</v>
      </c>
      <c r="B30" s="15" t="s">
        <v>24</v>
      </c>
      <c r="C30" s="9">
        <v>163300</v>
      </c>
      <c r="D30" s="9">
        <v>237400</v>
      </c>
      <c r="E30" s="10">
        <v>261180</v>
      </c>
      <c r="F30" s="11">
        <v>271140</v>
      </c>
    </row>
    <row r="31" spans="1:6" ht="37.5" hidden="1">
      <c r="A31" s="14">
        <v>3032</v>
      </c>
      <c r="B31" s="15" t="s">
        <v>25</v>
      </c>
      <c r="C31" s="9">
        <v>16000</v>
      </c>
      <c r="D31" s="9">
        <v>10000</v>
      </c>
      <c r="E31" s="10">
        <v>11000</v>
      </c>
      <c r="F31" s="11">
        <v>13000</v>
      </c>
    </row>
    <row r="32" spans="1:6" ht="56.25" hidden="1">
      <c r="A32" s="14">
        <v>3033</v>
      </c>
      <c r="B32" s="15" t="s">
        <v>26</v>
      </c>
      <c r="C32" s="9">
        <v>5100000</v>
      </c>
      <c r="D32" s="9">
        <v>5300000</v>
      </c>
      <c r="E32" s="10">
        <v>5800000</v>
      </c>
      <c r="F32" s="11">
        <v>5900000</v>
      </c>
    </row>
    <row r="33" spans="1:6" ht="56.25" hidden="1">
      <c r="A33" s="14">
        <v>3035</v>
      </c>
      <c r="B33" s="15" t="s">
        <v>27</v>
      </c>
      <c r="C33" s="9">
        <v>408450</v>
      </c>
      <c r="D33" s="9">
        <v>470000</v>
      </c>
      <c r="E33" s="10">
        <v>550000</v>
      </c>
      <c r="F33" s="11">
        <v>650000</v>
      </c>
    </row>
    <row r="34" spans="1:6" ht="75" hidden="1">
      <c r="A34" s="14">
        <v>3104</v>
      </c>
      <c r="B34" s="15" t="s">
        <v>28</v>
      </c>
      <c r="C34" s="9">
        <v>6002525</v>
      </c>
      <c r="D34" s="9">
        <v>6763762</v>
      </c>
      <c r="E34" s="10">
        <v>7500000</v>
      </c>
      <c r="F34" s="11">
        <v>7600000</v>
      </c>
    </row>
    <row r="35" spans="1:6" ht="37.5" hidden="1">
      <c r="A35" s="14">
        <v>3121</v>
      </c>
      <c r="B35" s="15" t="s">
        <v>29</v>
      </c>
      <c r="C35" s="9">
        <v>990454</v>
      </c>
      <c r="D35" s="9">
        <v>1155792</v>
      </c>
      <c r="E35" s="10">
        <v>1272000</v>
      </c>
      <c r="F35" s="11">
        <v>1337000</v>
      </c>
    </row>
    <row r="36" spans="1:6" ht="45" customHeight="1" hidden="1">
      <c r="A36" s="14">
        <v>3123</v>
      </c>
      <c r="B36" s="15" t="s">
        <v>63</v>
      </c>
      <c r="C36" s="9">
        <v>24300</v>
      </c>
      <c r="D36" s="9">
        <v>28500</v>
      </c>
      <c r="E36" s="10">
        <v>31300</v>
      </c>
      <c r="F36" s="11">
        <v>41300</v>
      </c>
    </row>
    <row r="37" spans="1:6" ht="56.25" hidden="1">
      <c r="A37" s="14">
        <v>3131</v>
      </c>
      <c r="B37" s="15" t="s">
        <v>75</v>
      </c>
      <c r="C37" s="9">
        <v>325842</v>
      </c>
      <c r="D37" s="9">
        <v>560794</v>
      </c>
      <c r="E37" s="10">
        <v>617000</v>
      </c>
      <c r="F37" s="11">
        <v>624000</v>
      </c>
    </row>
    <row r="38" spans="1:6" ht="93.75" hidden="1">
      <c r="A38" s="14">
        <v>3140</v>
      </c>
      <c r="B38" s="15" t="s">
        <v>30</v>
      </c>
      <c r="C38" s="9">
        <v>803120</v>
      </c>
      <c r="D38" s="9">
        <v>945600</v>
      </c>
      <c r="E38" s="10">
        <v>1100000</v>
      </c>
      <c r="F38" s="11">
        <v>1190000</v>
      </c>
    </row>
    <row r="39" spans="1:6" ht="187.5" customHeight="1" hidden="1">
      <c r="A39" s="14">
        <v>3160</v>
      </c>
      <c r="B39" s="15" t="s">
        <v>31</v>
      </c>
      <c r="C39" s="9">
        <v>657303</v>
      </c>
      <c r="D39" s="9">
        <v>700100</v>
      </c>
      <c r="E39" s="10">
        <v>770000</v>
      </c>
      <c r="F39" s="11">
        <v>883000</v>
      </c>
    </row>
    <row r="40" spans="1:6" ht="37.5" hidden="1">
      <c r="A40" s="14">
        <v>3191</v>
      </c>
      <c r="B40" s="15" t="s">
        <v>32</v>
      </c>
      <c r="C40" s="9">
        <v>151116</v>
      </c>
      <c r="D40" s="9">
        <v>333000</v>
      </c>
      <c r="E40" s="10">
        <v>370000</v>
      </c>
      <c r="F40" s="11">
        <v>390000</v>
      </c>
    </row>
    <row r="41" spans="1:6" ht="102.75" customHeight="1" hidden="1">
      <c r="A41" s="14">
        <v>3192</v>
      </c>
      <c r="B41" s="15" t="s">
        <v>64</v>
      </c>
      <c r="C41" s="9">
        <v>49192</v>
      </c>
      <c r="D41" s="9">
        <v>154772</v>
      </c>
      <c r="E41" s="10">
        <v>170200</v>
      </c>
      <c r="F41" s="11">
        <v>173000</v>
      </c>
    </row>
    <row r="42" spans="1:6" ht="18.75" hidden="1">
      <c r="A42" s="14">
        <v>3210</v>
      </c>
      <c r="B42" s="15" t="s">
        <v>33</v>
      </c>
      <c r="C42" s="9">
        <v>468000</v>
      </c>
      <c r="D42" s="9">
        <v>551635</v>
      </c>
      <c r="E42" s="10">
        <v>606000</v>
      </c>
      <c r="F42" s="11">
        <v>611000</v>
      </c>
    </row>
    <row r="43" spans="1:6" ht="37.5" hidden="1">
      <c r="A43" s="14">
        <v>3242</v>
      </c>
      <c r="B43" s="15" t="s">
        <v>34</v>
      </c>
      <c r="C43" s="9">
        <v>6508693</v>
      </c>
      <c r="D43" s="9">
        <v>4863963</v>
      </c>
      <c r="E43" s="10">
        <v>5100000</v>
      </c>
      <c r="F43" s="11">
        <v>5150000</v>
      </c>
    </row>
    <row r="44" spans="1:6" ht="18.75">
      <c r="A44" s="14">
        <v>4000</v>
      </c>
      <c r="B44" s="15" t="s">
        <v>35</v>
      </c>
      <c r="C44" s="9">
        <f>C45+C46+C47+C48+C49</f>
        <v>17776485.619999997</v>
      </c>
      <c r="D44" s="9">
        <f>D45+D46+D47+D48+D49</f>
        <v>20275069</v>
      </c>
      <c r="E44" s="9">
        <f>E45+E46+E47+E48+E49</f>
        <v>22327300</v>
      </c>
      <c r="F44" s="9">
        <f>F45+F46+F47+F48+F49</f>
        <v>22474800</v>
      </c>
    </row>
    <row r="45" spans="1:6" ht="18.75" hidden="1">
      <c r="A45" s="14">
        <v>4010</v>
      </c>
      <c r="B45" s="15" t="s">
        <v>36</v>
      </c>
      <c r="C45" s="9">
        <v>2569463</v>
      </c>
      <c r="D45" s="9">
        <v>3067211</v>
      </c>
      <c r="E45" s="10">
        <v>3400000</v>
      </c>
      <c r="F45" s="11">
        <v>3500000</v>
      </c>
    </row>
    <row r="46" spans="1:6" ht="18.75" hidden="1">
      <c r="A46" s="14">
        <v>4030</v>
      </c>
      <c r="B46" s="15" t="s">
        <v>37</v>
      </c>
      <c r="C46" s="9">
        <v>4073966</v>
      </c>
      <c r="D46" s="9">
        <v>4776181</v>
      </c>
      <c r="E46" s="10">
        <v>5253800</v>
      </c>
      <c r="F46" s="11">
        <v>5261800</v>
      </c>
    </row>
    <row r="47" spans="1:6" ht="18.75" hidden="1">
      <c r="A47" s="14">
        <v>4040</v>
      </c>
      <c r="B47" s="15" t="s">
        <v>38</v>
      </c>
      <c r="C47" s="9">
        <v>1982777.63</v>
      </c>
      <c r="D47" s="9">
        <v>2700418</v>
      </c>
      <c r="E47" s="10">
        <v>2970500</v>
      </c>
      <c r="F47" s="11">
        <v>2980000</v>
      </c>
    </row>
    <row r="48" spans="1:6" ht="56.25" hidden="1">
      <c r="A48" s="14">
        <v>4060</v>
      </c>
      <c r="B48" s="15" t="s">
        <v>39</v>
      </c>
      <c r="C48" s="9">
        <v>8291538.99</v>
      </c>
      <c r="D48" s="9">
        <v>9241559</v>
      </c>
      <c r="E48" s="10">
        <v>10165000</v>
      </c>
      <c r="F48" s="11">
        <v>10180000</v>
      </c>
    </row>
    <row r="49" spans="1:6" ht="18.75" hidden="1">
      <c r="A49" s="14">
        <v>4082</v>
      </c>
      <c r="B49" s="15" t="s">
        <v>40</v>
      </c>
      <c r="C49" s="9">
        <v>858740</v>
      </c>
      <c r="D49" s="9">
        <v>489700</v>
      </c>
      <c r="E49" s="10">
        <v>538000</v>
      </c>
      <c r="F49" s="11">
        <v>553000</v>
      </c>
    </row>
    <row r="50" spans="1:6" ht="18.75">
      <c r="A50" s="14">
        <v>5000</v>
      </c>
      <c r="B50" s="15" t="s">
        <v>41</v>
      </c>
      <c r="C50" s="9">
        <f>C51+C52+C53+C54+C55+C56</f>
        <v>12970760</v>
      </c>
      <c r="D50" s="9">
        <f>D51+D52+D53+D54+D55+D56</f>
        <v>15901350</v>
      </c>
      <c r="E50" s="9">
        <f>E51+E52+E53+E54+E55+E56</f>
        <v>17491600</v>
      </c>
      <c r="F50" s="9">
        <f>F51+F52+F53+F54+F55+F56</f>
        <v>17566300</v>
      </c>
    </row>
    <row r="51" spans="1:6" ht="37.5" hidden="1">
      <c r="A51" s="14">
        <v>5011</v>
      </c>
      <c r="B51" s="15" t="s">
        <v>42</v>
      </c>
      <c r="C51" s="9">
        <v>58727</v>
      </c>
      <c r="D51" s="9">
        <v>65750</v>
      </c>
      <c r="E51" s="10">
        <v>72300</v>
      </c>
      <c r="F51" s="11">
        <v>77300</v>
      </c>
    </row>
    <row r="52" spans="1:6" ht="37.5" hidden="1">
      <c r="A52" s="14">
        <v>5012</v>
      </c>
      <c r="B52" s="15" t="s">
        <v>65</v>
      </c>
      <c r="C52" s="9">
        <v>256630</v>
      </c>
      <c r="D52" s="9">
        <v>79500</v>
      </c>
      <c r="E52" s="10">
        <v>87500</v>
      </c>
      <c r="F52" s="11">
        <v>103000</v>
      </c>
    </row>
    <row r="53" spans="1:6" ht="37.5" hidden="1">
      <c r="A53" s="14">
        <v>5022</v>
      </c>
      <c r="B53" s="15" t="s">
        <v>66</v>
      </c>
      <c r="C53" s="9">
        <v>20520</v>
      </c>
      <c r="D53" s="9">
        <v>22520</v>
      </c>
      <c r="E53" s="10">
        <v>24800</v>
      </c>
      <c r="F53" s="11">
        <v>32000</v>
      </c>
    </row>
    <row r="54" spans="1:6" ht="37.5" hidden="1">
      <c r="A54" s="14">
        <v>5031</v>
      </c>
      <c r="B54" s="15" t="s">
        <v>67</v>
      </c>
      <c r="C54" s="9">
        <v>4743979</v>
      </c>
      <c r="D54" s="9">
        <v>5912738</v>
      </c>
      <c r="E54" s="10">
        <v>6504000</v>
      </c>
      <c r="F54" s="11">
        <v>6516000</v>
      </c>
    </row>
    <row r="55" spans="1:6" ht="37.5" hidden="1">
      <c r="A55" s="14">
        <v>5041</v>
      </c>
      <c r="B55" s="15" t="s">
        <v>43</v>
      </c>
      <c r="C55" s="9">
        <v>7630404</v>
      </c>
      <c r="D55" s="9">
        <v>9670392</v>
      </c>
      <c r="E55" s="10">
        <v>10638000</v>
      </c>
      <c r="F55" s="11">
        <v>10663000</v>
      </c>
    </row>
    <row r="56" spans="1:6" ht="56.25" hidden="1">
      <c r="A56" s="14">
        <v>5062</v>
      </c>
      <c r="B56" s="15" t="s">
        <v>68</v>
      </c>
      <c r="C56" s="9">
        <v>260500</v>
      </c>
      <c r="D56" s="9">
        <v>150450</v>
      </c>
      <c r="E56" s="10">
        <v>165000</v>
      </c>
      <c r="F56" s="11">
        <v>175000</v>
      </c>
    </row>
    <row r="57" spans="1:6" ht="18.75">
      <c r="A57" s="14">
        <v>6000</v>
      </c>
      <c r="B57" s="15" t="s">
        <v>44</v>
      </c>
      <c r="C57" s="9">
        <f>C58+C59+C60+C61+C62+C63+C64</f>
        <v>59567423</v>
      </c>
      <c r="D57" s="9">
        <f>D58+D59+D60+D61+D62+D63+D64</f>
        <v>74398745</v>
      </c>
      <c r="E57" s="9">
        <f>E58+E59+E60+E61+E62+E63+E64</f>
        <v>79340000</v>
      </c>
      <c r="F57" s="9">
        <f>F58+F59+F60+F61+F62+F63+F64</f>
        <v>81425000</v>
      </c>
    </row>
    <row r="58" spans="1:6" ht="37.5" hidden="1">
      <c r="A58" s="14">
        <v>6011</v>
      </c>
      <c r="B58" s="15" t="s">
        <v>45</v>
      </c>
      <c r="C58" s="9">
        <v>439900</v>
      </c>
      <c r="D58" s="9">
        <v>450000</v>
      </c>
      <c r="E58" s="10">
        <v>500000</v>
      </c>
      <c r="F58" s="11">
        <v>550000</v>
      </c>
    </row>
    <row r="59" spans="1:6" ht="37.5" hidden="1">
      <c r="A59" s="14">
        <v>6012</v>
      </c>
      <c r="B59" s="15" t="s">
        <v>78</v>
      </c>
      <c r="C59" s="9">
        <v>65000</v>
      </c>
      <c r="D59" s="9"/>
      <c r="E59" s="10"/>
      <c r="F59" s="11"/>
    </row>
    <row r="60" spans="1:6" ht="37.5" hidden="1">
      <c r="A60" s="14">
        <v>6015</v>
      </c>
      <c r="B60" s="15" t="s">
        <v>46</v>
      </c>
      <c r="C60" s="9">
        <v>500000</v>
      </c>
      <c r="D60" s="9">
        <v>700000</v>
      </c>
      <c r="E60" s="10">
        <v>770000</v>
      </c>
      <c r="F60" s="11">
        <v>800000</v>
      </c>
    </row>
    <row r="61" spans="1:6" ht="56.25" hidden="1">
      <c r="A61" s="14">
        <v>6016</v>
      </c>
      <c r="B61" s="15" t="s">
        <v>79</v>
      </c>
      <c r="C61" s="9">
        <v>100000</v>
      </c>
      <c r="D61" s="9"/>
      <c r="E61" s="10"/>
      <c r="F61" s="11"/>
    </row>
    <row r="62" spans="1:6" ht="37.5" hidden="1">
      <c r="A62" s="14">
        <v>6017</v>
      </c>
      <c r="B62" s="15" t="s">
        <v>47</v>
      </c>
      <c r="C62" s="9">
        <v>360000</v>
      </c>
      <c r="D62" s="9">
        <v>60000</v>
      </c>
      <c r="E62" s="10">
        <v>70000</v>
      </c>
      <c r="F62" s="11">
        <v>75000</v>
      </c>
    </row>
    <row r="63" spans="1:6" ht="18.75" hidden="1">
      <c r="A63" s="14">
        <v>6030</v>
      </c>
      <c r="B63" s="15" t="s">
        <v>48</v>
      </c>
      <c r="C63" s="9">
        <v>58024523</v>
      </c>
      <c r="D63" s="9">
        <v>73188745</v>
      </c>
      <c r="E63" s="10">
        <v>78000000</v>
      </c>
      <c r="F63" s="11">
        <v>80000000</v>
      </c>
    </row>
    <row r="64" spans="1:6" ht="37.5" hidden="1">
      <c r="A64" s="14">
        <v>6090</v>
      </c>
      <c r="B64" s="15" t="s">
        <v>80</v>
      </c>
      <c r="C64" s="9">
        <v>78000</v>
      </c>
      <c r="D64" s="9"/>
      <c r="E64" s="10"/>
      <c r="F64" s="11"/>
    </row>
    <row r="65" spans="1:6" ht="18.75">
      <c r="A65" s="14">
        <v>7000</v>
      </c>
      <c r="B65" s="15" t="s">
        <v>49</v>
      </c>
      <c r="C65" s="9">
        <f>C66+C67+C68+C69+C70+C71</f>
        <v>19341787.19</v>
      </c>
      <c r="D65" s="9">
        <f>D66+D67+D68+D69+D70+D71</f>
        <v>17680728</v>
      </c>
      <c r="E65" s="9">
        <f>E66+E67+E68+E69+E70+E71</f>
        <v>19584000</v>
      </c>
      <c r="F65" s="9">
        <f>F66+F67+F68+F69+F70+F71</f>
        <v>20835000</v>
      </c>
    </row>
    <row r="66" spans="1:6" ht="18.75" hidden="1">
      <c r="A66" s="14">
        <v>7130</v>
      </c>
      <c r="B66" s="15" t="s">
        <v>50</v>
      </c>
      <c r="C66" s="9">
        <v>230000</v>
      </c>
      <c r="D66" s="9">
        <v>500000</v>
      </c>
      <c r="E66" s="10">
        <v>550000</v>
      </c>
      <c r="F66" s="11">
        <v>600000</v>
      </c>
    </row>
    <row r="67" spans="1:6" ht="37.5" hidden="1">
      <c r="A67" s="14">
        <v>7350</v>
      </c>
      <c r="B67" s="15" t="s">
        <v>69</v>
      </c>
      <c r="C67" s="9">
        <v>5000</v>
      </c>
      <c r="D67" s="9"/>
      <c r="E67" s="10">
        <v>500000</v>
      </c>
      <c r="F67" s="11">
        <v>600000</v>
      </c>
    </row>
    <row r="68" spans="1:6" ht="18.75" hidden="1">
      <c r="A68" s="14">
        <v>7413</v>
      </c>
      <c r="B68" s="15" t="s">
        <v>51</v>
      </c>
      <c r="C68" s="9">
        <v>305000</v>
      </c>
      <c r="D68" s="9">
        <v>30728</v>
      </c>
      <c r="E68" s="10">
        <v>34000</v>
      </c>
      <c r="F68" s="11">
        <v>35000</v>
      </c>
    </row>
    <row r="69" spans="1:6" ht="98.25" customHeight="1" hidden="1">
      <c r="A69" s="14">
        <v>7461</v>
      </c>
      <c r="B69" s="15" t="s">
        <v>52</v>
      </c>
      <c r="C69" s="9">
        <v>18642361.19</v>
      </c>
      <c r="D69" s="9">
        <v>15000000</v>
      </c>
      <c r="E69" s="10">
        <v>16000000</v>
      </c>
      <c r="F69" s="11">
        <v>17000000</v>
      </c>
    </row>
    <row r="70" spans="1:6" ht="18.75" hidden="1">
      <c r="A70" s="14">
        <v>7640</v>
      </c>
      <c r="B70" s="15" t="s">
        <v>53</v>
      </c>
      <c r="C70" s="9">
        <v>44426</v>
      </c>
      <c r="D70" s="9">
        <v>2150000</v>
      </c>
      <c r="E70" s="10">
        <v>2400000</v>
      </c>
      <c r="F70" s="11">
        <v>2500000</v>
      </c>
    </row>
    <row r="71" spans="1:6" ht="18.75" hidden="1">
      <c r="A71" s="14">
        <v>7693</v>
      </c>
      <c r="B71" s="15" t="s">
        <v>72</v>
      </c>
      <c r="C71" s="9">
        <v>115000</v>
      </c>
      <c r="D71" s="9"/>
      <c r="E71" s="10">
        <v>100000</v>
      </c>
      <c r="F71" s="11">
        <v>100000</v>
      </c>
    </row>
    <row r="72" spans="1:6" ht="18.75">
      <c r="A72" s="14">
        <v>8000</v>
      </c>
      <c r="B72" s="15" t="s">
        <v>54</v>
      </c>
      <c r="C72" s="9">
        <f>C73+C74+C75+C76+C77+C78+C79</f>
        <v>7500814</v>
      </c>
      <c r="D72" s="9">
        <f>D73+D74+D75+D76+D77+D78+D79</f>
        <v>8779387</v>
      </c>
      <c r="E72" s="9">
        <f>E73+E74+E75+E76+E77+E78+E79</f>
        <v>9462000</v>
      </c>
      <c r="F72" s="9">
        <f>F73+F74+F75+F76+F77+F78+F79</f>
        <v>9570000</v>
      </c>
    </row>
    <row r="73" spans="1:6" ht="37.5" hidden="1">
      <c r="A73" s="14">
        <v>8110</v>
      </c>
      <c r="B73" s="15" t="s">
        <v>71</v>
      </c>
      <c r="C73" s="9">
        <v>35000</v>
      </c>
      <c r="D73" s="9">
        <v>35000</v>
      </c>
      <c r="E73" s="10">
        <v>35000</v>
      </c>
      <c r="F73" s="11">
        <f>E73</f>
        <v>35000</v>
      </c>
    </row>
    <row r="74" spans="1:6" ht="18.75" hidden="1">
      <c r="A74" s="14">
        <v>8120</v>
      </c>
      <c r="B74" s="15" t="s">
        <v>55</v>
      </c>
      <c r="C74" s="9">
        <v>618736</v>
      </c>
      <c r="D74" s="9">
        <v>687212</v>
      </c>
      <c r="E74" s="10">
        <v>756000</v>
      </c>
      <c r="F74" s="11">
        <v>780000</v>
      </c>
    </row>
    <row r="75" spans="1:6" ht="37.5" hidden="1">
      <c r="A75" s="14">
        <v>8210</v>
      </c>
      <c r="B75" s="15" t="s">
        <v>56</v>
      </c>
      <c r="C75" s="9">
        <v>1598406</v>
      </c>
      <c r="D75" s="12">
        <v>2129098</v>
      </c>
      <c r="E75" s="10">
        <v>2342000</v>
      </c>
      <c r="F75" s="11">
        <v>2367000</v>
      </c>
    </row>
    <row r="76" spans="1:6" ht="37.5" hidden="1">
      <c r="A76" s="14">
        <v>8220</v>
      </c>
      <c r="B76" s="15" t="s">
        <v>57</v>
      </c>
      <c r="C76" s="9">
        <v>325579</v>
      </c>
      <c r="D76" s="12">
        <v>359000</v>
      </c>
      <c r="E76" s="10">
        <v>360000</v>
      </c>
      <c r="F76" s="11">
        <f>E76+10000</f>
        <v>370000</v>
      </c>
    </row>
    <row r="77" spans="1:6" ht="18.75" hidden="1">
      <c r="A77" s="14">
        <v>8230</v>
      </c>
      <c r="B77" s="15" t="s">
        <v>58</v>
      </c>
      <c r="C77" s="9">
        <v>695117</v>
      </c>
      <c r="D77" s="12">
        <v>610448</v>
      </c>
      <c r="E77" s="10">
        <v>615000</v>
      </c>
      <c r="F77" s="11">
        <f>E77+30000</f>
        <v>645000</v>
      </c>
    </row>
    <row r="78" spans="1:6" ht="18.75" hidden="1">
      <c r="A78" s="14">
        <v>8410</v>
      </c>
      <c r="B78" s="15" t="s">
        <v>59</v>
      </c>
      <c r="C78" s="9">
        <v>3248538</v>
      </c>
      <c r="D78" s="12">
        <v>3958629</v>
      </c>
      <c r="E78" s="10">
        <v>4354000</v>
      </c>
      <c r="F78" s="11">
        <v>4373000</v>
      </c>
    </row>
    <row r="79" spans="1:6" ht="18.75">
      <c r="A79" s="14">
        <v>8700</v>
      </c>
      <c r="B79" s="15" t="s">
        <v>60</v>
      </c>
      <c r="C79" s="9">
        <v>979438</v>
      </c>
      <c r="D79" s="12">
        <v>1000000</v>
      </c>
      <c r="E79" s="10">
        <v>1000000</v>
      </c>
      <c r="F79" s="11">
        <v>1000000</v>
      </c>
    </row>
    <row r="80" spans="1:6" ht="18.75">
      <c r="A80" s="14">
        <v>9000</v>
      </c>
      <c r="B80" s="15" t="s">
        <v>61</v>
      </c>
      <c r="C80" s="9">
        <v>721100</v>
      </c>
      <c r="D80" s="12">
        <v>105200</v>
      </c>
      <c r="E80" s="10">
        <v>105200</v>
      </c>
      <c r="F80" s="12">
        <v>105200</v>
      </c>
    </row>
    <row r="81" spans="1:6" ht="37.5">
      <c r="A81" s="14"/>
      <c r="B81" s="15" t="s">
        <v>89</v>
      </c>
      <c r="C81" s="9">
        <v>191597397</v>
      </c>
      <c r="D81" s="12"/>
      <c r="E81" s="10"/>
      <c r="F81" s="12"/>
    </row>
    <row r="82" spans="1:6" s="1" customFormat="1" ht="18.75">
      <c r="A82" s="14"/>
      <c r="B82" s="16" t="s">
        <v>62</v>
      </c>
      <c r="C82" s="13">
        <f>C10+C15+C24+C29+C44+C50+C57+C65+C72+C80+C81</f>
        <v>854794349.09</v>
      </c>
      <c r="D82" s="13">
        <f>D10+D15+D24+D29+D44+D50+D57+D65+D72+D80+D81</f>
        <v>682193322</v>
      </c>
      <c r="E82" s="13">
        <f>E10+E15+E24+E29+E44+E50+E57+E65+E72+E80+E81</f>
        <v>712001800</v>
      </c>
      <c r="F82" s="13">
        <f>F10+F15+F24+F29+F44+F50+F57+F65+F72+F80+F81</f>
        <v>748576400</v>
      </c>
    </row>
    <row r="83" spans="1:6" ht="23.25" customHeight="1">
      <c r="A83" s="19" t="s">
        <v>81</v>
      </c>
      <c r="B83" s="19"/>
      <c r="C83" s="19"/>
      <c r="D83" s="19"/>
      <c r="E83" s="19"/>
      <c r="F83" s="19"/>
    </row>
    <row r="84" spans="1:6" ht="18.75">
      <c r="A84" s="14">
        <v>100</v>
      </c>
      <c r="B84" s="15" t="s">
        <v>5</v>
      </c>
      <c r="C84" s="9">
        <v>2121808</v>
      </c>
      <c r="D84" s="9">
        <v>613099</v>
      </c>
      <c r="E84" s="9">
        <v>2003126</v>
      </c>
      <c r="F84" s="9">
        <v>3003220</v>
      </c>
    </row>
    <row r="85" spans="1:7" ht="149.25" customHeight="1" hidden="1">
      <c r="A85" s="14">
        <v>150</v>
      </c>
      <c r="B85" s="15" t="s">
        <v>6</v>
      </c>
      <c r="C85" s="9"/>
      <c r="D85" s="9"/>
      <c r="E85" s="10"/>
      <c r="F85" s="9"/>
      <c r="G85" s="8"/>
    </row>
    <row r="86" spans="1:6" ht="105" customHeight="1" hidden="1">
      <c r="A86" s="14">
        <v>160</v>
      </c>
      <c r="B86" s="15" t="s">
        <v>7</v>
      </c>
      <c r="C86" s="9"/>
      <c r="D86" s="9"/>
      <c r="E86" s="10"/>
      <c r="F86" s="9"/>
    </row>
    <row r="87" spans="1:6" ht="37.5" hidden="1">
      <c r="A87" s="14">
        <v>170</v>
      </c>
      <c r="B87" s="15" t="s">
        <v>8</v>
      </c>
      <c r="C87" s="9"/>
      <c r="D87" s="9"/>
      <c r="E87" s="10"/>
      <c r="F87" s="9"/>
    </row>
    <row r="88" spans="1:6" ht="18.75" hidden="1">
      <c r="A88" s="14">
        <v>180</v>
      </c>
      <c r="B88" s="15" t="s">
        <v>9</v>
      </c>
      <c r="C88" s="9"/>
      <c r="D88" s="9"/>
      <c r="E88" s="10"/>
      <c r="F88" s="9"/>
    </row>
    <row r="89" spans="1:6" ht="18.75">
      <c r="A89" s="14">
        <v>1000</v>
      </c>
      <c r="B89" s="15" t="s">
        <v>10</v>
      </c>
      <c r="C89" s="9">
        <v>24401128</v>
      </c>
      <c r="D89" s="9">
        <v>17713555</v>
      </c>
      <c r="E89" s="9">
        <v>15873334</v>
      </c>
      <c r="F89" s="9">
        <v>17508410</v>
      </c>
    </row>
    <row r="90" spans="1:6" ht="18.75" hidden="1">
      <c r="A90" s="14">
        <v>1010</v>
      </c>
      <c r="B90" s="15" t="s">
        <v>11</v>
      </c>
      <c r="C90" s="9"/>
      <c r="D90" s="9"/>
      <c r="E90" s="10"/>
      <c r="F90" s="9"/>
    </row>
    <row r="91" spans="1:6" ht="139.5" customHeight="1" hidden="1">
      <c r="A91" s="14">
        <v>1020</v>
      </c>
      <c r="B91" s="15" t="s">
        <v>70</v>
      </c>
      <c r="C91" s="9"/>
      <c r="D91" s="9"/>
      <c r="E91" s="10"/>
      <c r="F91" s="9"/>
    </row>
    <row r="92" spans="1:6" ht="56.25" hidden="1">
      <c r="A92" s="14">
        <v>1090</v>
      </c>
      <c r="B92" s="15" t="s">
        <v>12</v>
      </c>
      <c r="C92" s="9"/>
      <c r="D92" s="9"/>
      <c r="E92" s="10"/>
      <c r="F92" s="9"/>
    </row>
    <row r="93" spans="1:6" ht="75" hidden="1">
      <c r="A93" s="14">
        <v>1100</v>
      </c>
      <c r="B93" s="15" t="s">
        <v>13</v>
      </c>
      <c r="C93" s="9"/>
      <c r="D93" s="9"/>
      <c r="E93" s="10"/>
      <c r="F93" s="9"/>
    </row>
    <row r="94" spans="1:6" ht="37.5" hidden="1">
      <c r="A94" s="14">
        <v>1150</v>
      </c>
      <c r="B94" s="15" t="s">
        <v>14</v>
      </c>
      <c r="C94" s="9"/>
      <c r="D94" s="9"/>
      <c r="E94" s="10"/>
      <c r="F94" s="9"/>
    </row>
    <row r="95" spans="1:6" ht="37.5" hidden="1">
      <c r="A95" s="14">
        <v>1161</v>
      </c>
      <c r="B95" s="15" t="s">
        <v>15</v>
      </c>
      <c r="C95" s="9"/>
      <c r="D95" s="9"/>
      <c r="E95" s="10"/>
      <c r="F95" s="9"/>
    </row>
    <row r="96" spans="1:6" ht="18.75" hidden="1">
      <c r="A96" s="14">
        <v>1162</v>
      </c>
      <c r="B96" s="15" t="s">
        <v>16</v>
      </c>
      <c r="C96" s="9"/>
      <c r="D96" s="9"/>
      <c r="E96" s="10"/>
      <c r="F96" s="9"/>
    </row>
    <row r="97" spans="1:6" ht="37.5" hidden="1">
      <c r="A97" s="14">
        <v>1170</v>
      </c>
      <c r="B97" s="15" t="s">
        <v>17</v>
      </c>
      <c r="C97" s="9"/>
      <c r="D97" s="9"/>
      <c r="E97" s="10"/>
      <c r="F97" s="9"/>
    </row>
    <row r="98" spans="1:6" ht="18.75">
      <c r="A98" s="14">
        <v>2000</v>
      </c>
      <c r="B98" s="15" t="s">
        <v>18</v>
      </c>
      <c r="C98" s="9">
        <v>17761529</v>
      </c>
      <c r="D98" s="9">
        <v>2013000</v>
      </c>
      <c r="E98" s="9">
        <v>800000</v>
      </c>
      <c r="F98" s="9">
        <v>900000</v>
      </c>
    </row>
    <row r="99" spans="1:6" ht="37.5" hidden="1">
      <c r="A99" s="14">
        <v>2010</v>
      </c>
      <c r="B99" s="15" t="s">
        <v>19</v>
      </c>
      <c r="C99" s="9"/>
      <c r="D99" s="9"/>
      <c r="E99" s="10"/>
      <c r="F99" s="11"/>
    </row>
    <row r="100" spans="1:6" ht="37.5" hidden="1">
      <c r="A100" s="14">
        <v>2030</v>
      </c>
      <c r="B100" s="15" t="s">
        <v>20</v>
      </c>
      <c r="C100" s="9"/>
      <c r="D100" s="9"/>
      <c r="E100" s="10"/>
      <c r="F100" s="11"/>
    </row>
    <row r="101" spans="1:6" ht="18.75" hidden="1">
      <c r="A101" s="14">
        <v>2100</v>
      </c>
      <c r="B101" s="15" t="s">
        <v>21</v>
      </c>
      <c r="C101" s="9"/>
      <c r="D101" s="9"/>
      <c r="E101" s="10"/>
      <c r="F101" s="11"/>
    </row>
    <row r="102" spans="1:6" ht="93.75" customHeight="1" hidden="1">
      <c r="A102" s="14">
        <v>2111</v>
      </c>
      <c r="B102" s="15" t="s">
        <v>22</v>
      </c>
      <c r="C102" s="9"/>
      <c r="D102" s="9"/>
      <c r="E102" s="10"/>
      <c r="F102" s="11"/>
    </row>
    <row r="103" spans="1:6" ht="18.75">
      <c r="A103" s="14">
        <v>3000</v>
      </c>
      <c r="B103" s="15" t="s">
        <v>23</v>
      </c>
      <c r="C103" s="9">
        <v>1241632</v>
      </c>
      <c r="D103" s="9">
        <v>171600</v>
      </c>
      <c r="E103" s="9">
        <v>522248</v>
      </c>
      <c r="F103" s="9">
        <v>822915</v>
      </c>
    </row>
    <row r="104" spans="1:6" ht="37.5" hidden="1">
      <c r="A104" s="14">
        <v>3031</v>
      </c>
      <c r="B104" s="15" t="s">
        <v>24</v>
      </c>
      <c r="C104" s="9"/>
      <c r="D104" s="9"/>
      <c r="E104" s="10"/>
      <c r="F104" s="11"/>
    </row>
    <row r="105" spans="1:6" ht="37.5" hidden="1">
      <c r="A105" s="14">
        <v>3032</v>
      </c>
      <c r="B105" s="15" t="s">
        <v>25</v>
      </c>
      <c r="C105" s="9"/>
      <c r="D105" s="9"/>
      <c r="E105" s="10"/>
      <c r="F105" s="11"/>
    </row>
    <row r="106" spans="1:6" ht="56.25" hidden="1">
      <c r="A106" s="14">
        <v>3033</v>
      </c>
      <c r="B106" s="15" t="s">
        <v>26</v>
      </c>
      <c r="C106" s="9"/>
      <c r="D106" s="9"/>
      <c r="E106" s="10"/>
      <c r="F106" s="11"/>
    </row>
    <row r="107" spans="1:6" ht="56.25" hidden="1">
      <c r="A107" s="14">
        <v>3035</v>
      </c>
      <c r="B107" s="15" t="s">
        <v>27</v>
      </c>
      <c r="C107" s="9"/>
      <c r="D107" s="9"/>
      <c r="E107" s="10"/>
      <c r="F107" s="11"/>
    </row>
    <row r="108" spans="1:6" ht="75" hidden="1">
      <c r="A108" s="14">
        <v>3104</v>
      </c>
      <c r="B108" s="15" t="s">
        <v>28</v>
      </c>
      <c r="C108" s="9"/>
      <c r="D108" s="9"/>
      <c r="E108" s="10"/>
      <c r="F108" s="11"/>
    </row>
    <row r="109" spans="1:6" ht="37.5" hidden="1">
      <c r="A109" s="14">
        <v>3121</v>
      </c>
      <c r="B109" s="15" t="s">
        <v>29</v>
      </c>
      <c r="C109" s="9"/>
      <c r="D109" s="9"/>
      <c r="E109" s="10"/>
      <c r="F109" s="11"/>
    </row>
    <row r="110" spans="1:6" ht="45" customHeight="1" hidden="1">
      <c r="A110" s="14">
        <v>3123</v>
      </c>
      <c r="B110" s="15" t="s">
        <v>63</v>
      </c>
      <c r="C110" s="9"/>
      <c r="D110" s="9"/>
      <c r="E110" s="10"/>
      <c r="F110" s="11"/>
    </row>
    <row r="111" spans="1:6" ht="56.25" hidden="1">
      <c r="A111" s="14">
        <v>3131</v>
      </c>
      <c r="B111" s="15" t="s">
        <v>75</v>
      </c>
      <c r="C111" s="9"/>
      <c r="D111" s="9"/>
      <c r="E111" s="10"/>
      <c r="F111" s="11"/>
    </row>
    <row r="112" spans="1:6" ht="93.75" hidden="1">
      <c r="A112" s="14">
        <v>3140</v>
      </c>
      <c r="B112" s="15" t="s">
        <v>30</v>
      </c>
      <c r="C112" s="9"/>
      <c r="D112" s="9"/>
      <c r="E112" s="10"/>
      <c r="F112" s="11"/>
    </row>
    <row r="113" spans="1:6" ht="187.5" customHeight="1" hidden="1">
      <c r="A113" s="14">
        <v>3160</v>
      </c>
      <c r="B113" s="15" t="s">
        <v>31</v>
      </c>
      <c r="C113" s="9"/>
      <c r="D113" s="9"/>
      <c r="E113" s="10"/>
      <c r="F113" s="11"/>
    </row>
    <row r="114" spans="1:6" ht="37.5" hidden="1">
      <c r="A114" s="14">
        <v>3191</v>
      </c>
      <c r="B114" s="15" t="s">
        <v>32</v>
      </c>
      <c r="C114" s="9"/>
      <c r="D114" s="9"/>
      <c r="E114" s="10"/>
      <c r="F114" s="11"/>
    </row>
    <row r="115" spans="1:6" ht="102.75" customHeight="1" hidden="1">
      <c r="A115" s="14">
        <v>3192</v>
      </c>
      <c r="B115" s="15" t="s">
        <v>64</v>
      </c>
      <c r="C115" s="9"/>
      <c r="D115" s="9"/>
      <c r="E115" s="10"/>
      <c r="F115" s="11"/>
    </row>
    <row r="116" spans="1:6" ht="18.75" hidden="1">
      <c r="A116" s="14">
        <v>3210</v>
      </c>
      <c r="B116" s="15" t="s">
        <v>33</v>
      </c>
      <c r="C116" s="9"/>
      <c r="D116" s="9"/>
      <c r="E116" s="10"/>
      <c r="F116" s="11"/>
    </row>
    <row r="117" spans="1:6" ht="37.5" hidden="1">
      <c r="A117" s="14">
        <v>3242</v>
      </c>
      <c r="B117" s="15" t="s">
        <v>34</v>
      </c>
      <c r="C117" s="9"/>
      <c r="D117" s="9"/>
      <c r="E117" s="10"/>
      <c r="F117" s="11"/>
    </row>
    <row r="118" spans="1:6" ht="18.75">
      <c r="A118" s="14">
        <v>4000</v>
      </c>
      <c r="B118" s="15" t="s">
        <v>35</v>
      </c>
      <c r="C118" s="9">
        <v>695019</v>
      </c>
      <c r="D118" s="9">
        <v>1991001</v>
      </c>
      <c r="E118" s="9">
        <v>1125850</v>
      </c>
      <c r="F118" s="9">
        <v>1225850</v>
      </c>
    </row>
    <row r="119" spans="1:6" ht="18.75" hidden="1">
      <c r="A119" s="14">
        <v>4010</v>
      </c>
      <c r="B119" s="15" t="s">
        <v>36</v>
      </c>
      <c r="C119" s="9"/>
      <c r="D119" s="9"/>
      <c r="E119" s="10"/>
      <c r="F119" s="11"/>
    </row>
    <row r="120" spans="1:6" ht="18.75" hidden="1">
      <c r="A120" s="14">
        <v>4030</v>
      </c>
      <c r="B120" s="15" t="s">
        <v>37</v>
      </c>
      <c r="C120" s="9"/>
      <c r="D120" s="9"/>
      <c r="E120" s="10"/>
      <c r="F120" s="11"/>
    </row>
    <row r="121" spans="1:6" ht="18.75" hidden="1">
      <c r="A121" s="14">
        <v>4040</v>
      </c>
      <c r="B121" s="15" t="s">
        <v>38</v>
      </c>
      <c r="C121" s="9"/>
      <c r="D121" s="9"/>
      <c r="E121" s="10"/>
      <c r="F121" s="11"/>
    </row>
    <row r="122" spans="1:6" ht="56.25" hidden="1">
      <c r="A122" s="14">
        <v>4060</v>
      </c>
      <c r="B122" s="15" t="s">
        <v>39</v>
      </c>
      <c r="C122" s="9"/>
      <c r="D122" s="9"/>
      <c r="E122" s="10"/>
      <c r="F122" s="11"/>
    </row>
    <row r="123" spans="1:6" ht="18.75" hidden="1">
      <c r="A123" s="14">
        <v>4082</v>
      </c>
      <c r="B123" s="15" t="s">
        <v>40</v>
      </c>
      <c r="C123" s="9"/>
      <c r="D123" s="9"/>
      <c r="E123" s="10"/>
      <c r="F123" s="11"/>
    </row>
    <row r="124" spans="1:6" ht="18.75">
      <c r="A124" s="14">
        <v>5000</v>
      </c>
      <c r="B124" s="15" t="s">
        <v>41</v>
      </c>
      <c r="C124" s="9">
        <v>2245566</v>
      </c>
      <c r="D124" s="9">
        <v>1869260</v>
      </c>
      <c r="E124" s="9">
        <v>1781746</v>
      </c>
      <c r="F124" s="9">
        <v>1963627</v>
      </c>
    </row>
    <row r="125" spans="1:6" ht="37.5" hidden="1">
      <c r="A125" s="14">
        <v>5011</v>
      </c>
      <c r="B125" s="15" t="s">
        <v>42</v>
      </c>
      <c r="C125" s="9"/>
      <c r="D125" s="9"/>
      <c r="E125" s="10"/>
      <c r="F125" s="11"/>
    </row>
    <row r="126" spans="1:6" ht="37.5" hidden="1">
      <c r="A126" s="14">
        <v>5012</v>
      </c>
      <c r="B126" s="15" t="s">
        <v>65</v>
      </c>
      <c r="C126" s="9"/>
      <c r="D126" s="9"/>
      <c r="E126" s="10"/>
      <c r="F126" s="11"/>
    </row>
    <row r="127" spans="1:6" ht="37.5" hidden="1">
      <c r="A127" s="14">
        <v>5022</v>
      </c>
      <c r="B127" s="15" t="s">
        <v>66</v>
      </c>
      <c r="C127" s="9"/>
      <c r="D127" s="9"/>
      <c r="E127" s="10"/>
      <c r="F127" s="11"/>
    </row>
    <row r="128" spans="1:6" ht="37.5" hidden="1">
      <c r="A128" s="14">
        <v>5031</v>
      </c>
      <c r="B128" s="15" t="s">
        <v>67</v>
      </c>
      <c r="C128" s="9"/>
      <c r="D128" s="9"/>
      <c r="E128" s="10"/>
      <c r="F128" s="11"/>
    </row>
    <row r="129" spans="1:6" ht="37.5" hidden="1">
      <c r="A129" s="14">
        <v>5041</v>
      </c>
      <c r="B129" s="15" t="s">
        <v>43</v>
      </c>
      <c r="C129" s="9"/>
      <c r="D129" s="9"/>
      <c r="E129" s="10"/>
      <c r="F129" s="11"/>
    </row>
    <row r="130" spans="1:6" ht="56.25" hidden="1">
      <c r="A130" s="14">
        <v>5062</v>
      </c>
      <c r="B130" s="15" t="s">
        <v>68</v>
      </c>
      <c r="C130" s="9"/>
      <c r="D130" s="9"/>
      <c r="E130" s="10"/>
      <c r="F130" s="11"/>
    </row>
    <row r="131" spans="1:6" ht="18.75">
      <c r="A131" s="14">
        <v>6000</v>
      </c>
      <c r="B131" s="15" t="s">
        <v>44</v>
      </c>
      <c r="C131" s="9">
        <v>9796681</v>
      </c>
      <c r="D131" s="9">
        <v>7018000</v>
      </c>
      <c r="E131" s="9">
        <v>15000000</v>
      </c>
      <c r="F131" s="9">
        <v>15000000</v>
      </c>
    </row>
    <row r="132" spans="1:6" ht="37.5" hidden="1">
      <c r="A132" s="14">
        <v>6011</v>
      </c>
      <c r="B132" s="15" t="s">
        <v>45</v>
      </c>
      <c r="C132" s="9"/>
      <c r="D132" s="9"/>
      <c r="E132" s="10"/>
      <c r="F132" s="11"/>
    </row>
    <row r="133" spans="1:6" ht="37.5" hidden="1">
      <c r="A133" s="14">
        <v>6012</v>
      </c>
      <c r="B133" s="15" t="s">
        <v>78</v>
      </c>
      <c r="C133" s="9"/>
      <c r="D133" s="9"/>
      <c r="E133" s="10"/>
      <c r="F133" s="11"/>
    </row>
    <row r="134" spans="1:6" ht="37.5" hidden="1">
      <c r="A134" s="14">
        <v>6015</v>
      </c>
      <c r="B134" s="15" t="s">
        <v>46</v>
      </c>
      <c r="C134" s="9"/>
      <c r="D134" s="9"/>
      <c r="E134" s="10"/>
      <c r="F134" s="11"/>
    </row>
    <row r="135" spans="1:6" ht="56.25" hidden="1">
      <c r="A135" s="14">
        <v>6016</v>
      </c>
      <c r="B135" s="15" t="s">
        <v>79</v>
      </c>
      <c r="C135" s="9"/>
      <c r="D135" s="9"/>
      <c r="E135" s="10"/>
      <c r="F135" s="11"/>
    </row>
    <row r="136" spans="1:6" ht="37.5" hidden="1">
      <c r="A136" s="14">
        <v>6017</v>
      </c>
      <c r="B136" s="15" t="s">
        <v>47</v>
      </c>
      <c r="C136" s="9"/>
      <c r="D136" s="9"/>
      <c r="E136" s="10"/>
      <c r="F136" s="11"/>
    </row>
    <row r="137" spans="1:6" ht="18.75" hidden="1">
      <c r="A137" s="14">
        <v>6030</v>
      </c>
      <c r="B137" s="15" t="s">
        <v>48</v>
      </c>
      <c r="C137" s="9"/>
      <c r="D137" s="9"/>
      <c r="E137" s="10"/>
      <c r="F137" s="11"/>
    </row>
    <row r="138" spans="1:6" ht="37.5" hidden="1">
      <c r="A138" s="14">
        <v>6090</v>
      </c>
      <c r="B138" s="15" t="s">
        <v>80</v>
      </c>
      <c r="C138" s="9"/>
      <c r="D138" s="9"/>
      <c r="E138" s="10"/>
      <c r="F138" s="11"/>
    </row>
    <row r="139" spans="1:6" ht="18.75">
      <c r="A139" s="14">
        <v>7000</v>
      </c>
      <c r="B139" s="15" t="s">
        <v>49</v>
      </c>
      <c r="C139" s="9">
        <v>99391927</v>
      </c>
      <c r="D139" s="9">
        <v>42857162</v>
      </c>
      <c r="E139" s="9">
        <f>32876000-5000000</f>
        <v>27876000</v>
      </c>
      <c r="F139" s="9">
        <v>26360000</v>
      </c>
    </row>
    <row r="140" spans="1:6" ht="18.75" hidden="1">
      <c r="A140" s="14">
        <v>7130</v>
      </c>
      <c r="B140" s="15" t="s">
        <v>50</v>
      </c>
      <c r="C140" s="9"/>
      <c r="D140" s="9"/>
      <c r="E140" s="10"/>
      <c r="F140" s="11"/>
    </row>
    <row r="141" spans="1:6" ht="37.5" hidden="1">
      <c r="A141" s="14">
        <v>7350</v>
      </c>
      <c r="B141" s="15" t="s">
        <v>69</v>
      </c>
      <c r="C141" s="9"/>
      <c r="D141" s="9"/>
      <c r="E141" s="10"/>
      <c r="F141" s="11"/>
    </row>
    <row r="142" spans="1:6" ht="18.75" hidden="1">
      <c r="A142" s="14">
        <v>7413</v>
      </c>
      <c r="B142" s="15" t="s">
        <v>51</v>
      </c>
      <c r="C142" s="9"/>
      <c r="D142" s="9"/>
      <c r="E142" s="10"/>
      <c r="F142" s="11"/>
    </row>
    <row r="143" spans="1:6" ht="98.25" customHeight="1" hidden="1">
      <c r="A143" s="14">
        <v>7461</v>
      </c>
      <c r="B143" s="15" t="s">
        <v>52</v>
      </c>
      <c r="C143" s="9"/>
      <c r="D143" s="9"/>
      <c r="E143" s="10"/>
      <c r="F143" s="11"/>
    </row>
    <row r="144" spans="1:6" ht="18.75" hidden="1">
      <c r="A144" s="14">
        <v>7640</v>
      </c>
      <c r="B144" s="15" t="s">
        <v>53</v>
      </c>
      <c r="C144" s="9"/>
      <c r="D144" s="9"/>
      <c r="E144" s="10"/>
      <c r="F144" s="11"/>
    </row>
    <row r="145" spans="1:6" ht="18.75" hidden="1">
      <c r="A145" s="14">
        <v>7693</v>
      </c>
      <c r="B145" s="15" t="s">
        <v>72</v>
      </c>
      <c r="C145" s="9"/>
      <c r="D145" s="9"/>
      <c r="E145" s="10"/>
      <c r="F145" s="11"/>
    </row>
    <row r="146" spans="1:6" ht="18.75">
      <c r="A146" s="14">
        <v>8000</v>
      </c>
      <c r="B146" s="15" t="s">
        <v>54</v>
      </c>
      <c r="C146" s="9">
        <v>1534384</v>
      </c>
      <c r="D146" s="9">
        <v>829116</v>
      </c>
      <c r="E146" s="9">
        <f>505000+3500000</f>
        <v>4005000</v>
      </c>
      <c r="F146" s="9">
        <f>520000+3500000</f>
        <v>4020000</v>
      </c>
    </row>
    <row r="147" spans="1:6" ht="37.5" hidden="1">
      <c r="A147" s="14">
        <v>8110</v>
      </c>
      <c r="B147" s="15" t="s">
        <v>71</v>
      </c>
      <c r="C147" s="9"/>
      <c r="D147" s="9"/>
      <c r="E147" s="10"/>
      <c r="F147" s="11"/>
    </row>
    <row r="148" spans="1:6" ht="18.75" hidden="1">
      <c r="A148" s="14">
        <v>8120</v>
      </c>
      <c r="B148" s="15" t="s">
        <v>55</v>
      </c>
      <c r="C148" s="9"/>
      <c r="D148" s="9"/>
      <c r="E148" s="10"/>
      <c r="F148" s="11"/>
    </row>
    <row r="149" spans="1:6" ht="37.5" hidden="1">
      <c r="A149" s="14">
        <v>8210</v>
      </c>
      <c r="B149" s="15" t="s">
        <v>56</v>
      </c>
      <c r="C149" s="9"/>
      <c r="D149" s="12"/>
      <c r="E149" s="10"/>
      <c r="F149" s="11"/>
    </row>
    <row r="150" spans="1:6" ht="37.5" hidden="1">
      <c r="A150" s="14">
        <v>8220</v>
      </c>
      <c r="B150" s="15" t="s">
        <v>57</v>
      </c>
      <c r="C150" s="9"/>
      <c r="D150" s="12"/>
      <c r="E150" s="10"/>
      <c r="F150" s="11"/>
    </row>
    <row r="151" spans="1:6" ht="18.75" hidden="1">
      <c r="A151" s="14">
        <v>8230</v>
      </c>
      <c r="B151" s="15" t="s">
        <v>58</v>
      </c>
      <c r="C151" s="9"/>
      <c r="D151" s="12"/>
      <c r="E151" s="10"/>
      <c r="F151" s="11"/>
    </row>
    <row r="152" spans="1:6" ht="18.75" hidden="1">
      <c r="A152" s="14">
        <v>8410</v>
      </c>
      <c r="B152" s="15" t="s">
        <v>59</v>
      </c>
      <c r="C152" s="9"/>
      <c r="D152" s="12"/>
      <c r="E152" s="10"/>
      <c r="F152" s="11"/>
    </row>
    <row r="153" spans="1:6" s="1" customFormat="1" ht="18.75">
      <c r="A153" s="14"/>
      <c r="B153" s="16" t="s">
        <v>62</v>
      </c>
      <c r="C153" s="13">
        <f>SUM(C84:C152)</f>
        <v>159189674</v>
      </c>
      <c r="D153" s="13">
        <f>SUM(D84:D152)</f>
        <v>75075793</v>
      </c>
      <c r="E153" s="13">
        <f>SUM(E84:E152)</f>
        <v>68987304</v>
      </c>
      <c r="F153" s="13">
        <f>SUM(F84:F152)</f>
        <v>70804022</v>
      </c>
    </row>
    <row r="154" spans="1:6" ht="23.25" customHeight="1">
      <c r="A154" s="19" t="s">
        <v>83</v>
      </c>
      <c r="B154" s="19"/>
      <c r="C154" s="19"/>
      <c r="D154" s="19"/>
      <c r="E154" s="19"/>
      <c r="F154" s="19"/>
    </row>
    <row r="155" spans="1:6" ht="18.75">
      <c r="A155" s="14">
        <v>100</v>
      </c>
      <c r="B155" s="15" t="s">
        <v>5</v>
      </c>
      <c r="C155" s="9">
        <f>C10+C84</f>
        <v>57454492</v>
      </c>
      <c r="D155" s="9">
        <f>D10+D84</f>
        <v>69873587</v>
      </c>
      <c r="E155" s="9">
        <f>E10+E84</f>
        <v>77578426</v>
      </c>
      <c r="F155" s="9">
        <f>F10+F84</f>
        <v>80438820</v>
      </c>
    </row>
    <row r="156" spans="1:7" ht="149.25" customHeight="1" hidden="1">
      <c r="A156" s="14">
        <v>150</v>
      </c>
      <c r="B156" s="15" t="s">
        <v>6</v>
      </c>
      <c r="C156" s="9"/>
      <c r="D156" s="9"/>
      <c r="E156" s="9"/>
      <c r="F156" s="9"/>
      <c r="G156" s="8"/>
    </row>
    <row r="157" spans="1:6" ht="105" customHeight="1" hidden="1">
      <c r="A157" s="14">
        <v>160</v>
      </c>
      <c r="B157" s="15" t="s">
        <v>7</v>
      </c>
      <c r="C157" s="9"/>
      <c r="D157" s="9"/>
      <c r="E157" s="9"/>
      <c r="F157" s="9"/>
    </row>
    <row r="158" spans="1:6" ht="37.5" hidden="1">
      <c r="A158" s="14">
        <v>170</v>
      </c>
      <c r="B158" s="15" t="s">
        <v>8</v>
      </c>
      <c r="C158" s="9"/>
      <c r="D158" s="9"/>
      <c r="E158" s="9"/>
      <c r="F158" s="9"/>
    </row>
    <row r="159" spans="1:6" ht="18.75" hidden="1">
      <c r="A159" s="14">
        <v>180</v>
      </c>
      <c r="B159" s="15" t="s">
        <v>9</v>
      </c>
      <c r="C159" s="9"/>
      <c r="D159" s="9"/>
      <c r="E159" s="9"/>
      <c r="F159" s="9"/>
    </row>
    <row r="160" spans="1:6" ht="18.75">
      <c r="A160" s="14">
        <v>1000</v>
      </c>
      <c r="B160" s="15" t="s">
        <v>10</v>
      </c>
      <c r="C160" s="9">
        <f>C15+C89</f>
        <v>347940193.28</v>
      </c>
      <c r="D160" s="9">
        <f>D15+D89</f>
        <v>398915553</v>
      </c>
      <c r="E160" s="9">
        <f>E15+E89</f>
        <v>453060854</v>
      </c>
      <c r="F160" s="9">
        <f>F15+F89</f>
        <v>484281570</v>
      </c>
    </row>
    <row r="161" spans="1:6" ht="18.75" hidden="1">
      <c r="A161" s="14">
        <v>1010</v>
      </c>
      <c r="B161" s="15" t="s">
        <v>11</v>
      </c>
      <c r="C161" s="9"/>
      <c r="D161" s="9"/>
      <c r="E161" s="9"/>
      <c r="F161" s="9"/>
    </row>
    <row r="162" spans="1:6" ht="139.5" customHeight="1" hidden="1">
      <c r="A162" s="14">
        <v>1020</v>
      </c>
      <c r="B162" s="15" t="s">
        <v>70</v>
      </c>
      <c r="C162" s="9"/>
      <c r="D162" s="9"/>
      <c r="E162" s="9"/>
      <c r="F162" s="9"/>
    </row>
    <row r="163" spans="1:6" ht="56.25" hidden="1">
      <c r="A163" s="14">
        <v>1090</v>
      </c>
      <c r="B163" s="15" t="s">
        <v>12</v>
      </c>
      <c r="C163" s="9"/>
      <c r="D163" s="9"/>
      <c r="E163" s="9"/>
      <c r="F163" s="9"/>
    </row>
    <row r="164" spans="1:6" ht="75" hidden="1">
      <c r="A164" s="14">
        <v>1100</v>
      </c>
      <c r="B164" s="15" t="s">
        <v>13</v>
      </c>
      <c r="C164" s="9"/>
      <c r="D164" s="9"/>
      <c r="E164" s="9"/>
      <c r="F164" s="9"/>
    </row>
    <row r="165" spans="1:6" ht="37.5" hidden="1">
      <c r="A165" s="14">
        <v>1150</v>
      </c>
      <c r="B165" s="15" t="s">
        <v>14</v>
      </c>
      <c r="C165" s="9"/>
      <c r="D165" s="9"/>
      <c r="E165" s="9"/>
      <c r="F165" s="9"/>
    </row>
    <row r="166" spans="1:6" ht="37.5" hidden="1">
      <c r="A166" s="14">
        <v>1161</v>
      </c>
      <c r="B166" s="15" t="s">
        <v>15</v>
      </c>
      <c r="C166" s="9"/>
      <c r="D166" s="9"/>
      <c r="E166" s="9"/>
      <c r="F166" s="9"/>
    </row>
    <row r="167" spans="1:6" ht="18.75" hidden="1">
      <c r="A167" s="14">
        <v>1162</v>
      </c>
      <c r="B167" s="15" t="s">
        <v>16</v>
      </c>
      <c r="C167" s="9"/>
      <c r="D167" s="9"/>
      <c r="E167" s="9"/>
      <c r="F167" s="9"/>
    </row>
    <row r="168" spans="1:6" ht="37.5" hidden="1">
      <c r="A168" s="14">
        <v>1170</v>
      </c>
      <c r="B168" s="15" t="s">
        <v>17</v>
      </c>
      <c r="C168" s="9"/>
      <c r="D168" s="9"/>
      <c r="E168" s="9"/>
      <c r="F168" s="9"/>
    </row>
    <row r="169" spans="1:6" ht="18.75">
      <c r="A169" s="14">
        <v>2000</v>
      </c>
      <c r="B169" s="15" t="s">
        <v>18</v>
      </c>
      <c r="C169" s="9">
        <f>C24+C98</f>
        <v>162540067</v>
      </c>
      <c r="D169" s="9">
        <f>D24+D98</f>
        <v>74528039</v>
      </c>
      <c r="E169" s="9">
        <f>E24+E98</f>
        <v>27570200</v>
      </c>
      <c r="F169" s="9">
        <f>F24+F98</f>
        <v>28457900</v>
      </c>
    </row>
    <row r="170" spans="1:6" ht="37.5" hidden="1">
      <c r="A170" s="14">
        <v>2010</v>
      </c>
      <c r="B170" s="15" t="s">
        <v>19</v>
      </c>
      <c r="C170" s="9"/>
      <c r="D170" s="9"/>
      <c r="E170" s="9"/>
      <c r="F170" s="9"/>
    </row>
    <row r="171" spans="1:6" ht="37.5" hidden="1">
      <c r="A171" s="14">
        <v>2030</v>
      </c>
      <c r="B171" s="15" t="s">
        <v>20</v>
      </c>
      <c r="C171" s="9"/>
      <c r="D171" s="9"/>
      <c r="E171" s="9"/>
      <c r="F171" s="9"/>
    </row>
    <row r="172" spans="1:6" ht="18.75" hidden="1">
      <c r="A172" s="14">
        <v>2100</v>
      </c>
      <c r="B172" s="15" t="s">
        <v>21</v>
      </c>
      <c r="C172" s="9"/>
      <c r="D172" s="9"/>
      <c r="E172" s="9"/>
      <c r="F172" s="9"/>
    </row>
    <row r="173" spans="1:6" ht="93.75" customHeight="1" hidden="1">
      <c r="A173" s="14">
        <v>2111</v>
      </c>
      <c r="B173" s="15" t="s">
        <v>22</v>
      </c>
      <c r="C173" s="9"/>
      <c r="D173" s="9"/>
      <c r="E173" s="9"/>
      <c r="F173" s="9"/>
    </row>
    <row r="174" spans="1:6" ht="18.75">
      <c r="A174" s="14">
        <v>3000</v>
      </c>
      <c r="B174" s="15" t="s">
        <v>23</v>
      </c>
      <c r="C174" s="9">
        <f>C29+C103</f>
        <v>22909927</v>
      </c>
      <c r="D174" s="9">
        <f>D29+D103</f>
        <v>22246918</v>
      </c>
      <c r="E174" s="9">
        <f>E29+E103</f>
        <v>24680928</v>
      </c>
      <c r="F174" s="9">
        <f>F29+F103</f>
        <v>25656355</v>
      </c>
    </row>
    <row r="175" spans="1:6" ht="37.5" hidden="1">
      <c r="A175" s="14">
        <v>3031</v>
      </c>
      <c r="B175" s="15" t="s">
        <v>24</v>
      </c>
      <c r="C175" s="9"/>
      <c r="D175" s="9"/>
      <c r="E175" s="9"/>
      <c r="F175" s="9"/>
    </row>
    <row r="176" spans="1:6" ht="37.5" hidden="1">
      <c r="A176" s="14">
        <v>3032</v>
      </c>
      <c r="B176" s="15" t="s">
        <v>25</v>
      </c>
      <c r="C176" s="9"/>
      <c r="D176" s="9"/>
      <c r="E176" s="9"/>
      <c r="F176" s="9"/>
    </row>
    <row r="177" spans="1:6" ht="56.25" hidden="1">
      <c r="A177" s="14">
        <v>3033</v>
      </c>
      <c r="B177" s="15" t="s">
        <v>26</v>
      </c>
      <c r="C177" s="9"/>
      <c r="D177" s="9"/>
      <c r="E177" s="9"/>
      <c r="F177" s="9"/>
    </row>
    <row r="178" spans="1:6" ht="56.25" hidden="1">
      <c r="A178" s="14">
        <v>3035</v>
      </c>
      <c r="B178" s="15" t="s">
        <v>27</v>
      </c>
      <c r="C178" s="9"/>
      <c r="D178" s="9"/>
      <c r="E178" s="9"/>
      <c r="F178" s="9"/>
    </row>
    <row r="179" spans="1:6" ht="75" hidden="1">
      <c r="A179" s="14">
        <v>3104</v>
      </c>
      <c r="B179" s="15" t="s">
        <v>28</v>
      </c>
      <c r="C179" s="9"/>
      <c r="D179" s="9"/>
      <c r="E179" s="9"/>
      <c r="F179" s="9"/>
    </row>
    <row r="180" spans="1:6" ht="37.5" hidden="1">
      <c r="A180" s="14">
        <v>3121</v>
      </c>
      <c r="B180" s="15" t="s">
        <v>29</v>
      </c>
      <c r="C180" s="9"/>
      <c r="D180" s="9"/>
      <c r="E180" s="9"/>
      <c r="F180" s="9"/>
    </row>
    <row r="181" spans="1:6" ht="45" customHeight="1" hidden="1">
      <c r="A181" s="14">
        <v>3123</v>
      </c>
      <c r="B181" s="15" t="s">
        <v>63</v>
      </c>
      <c r="C181" s="9"/>
      <c r="D181" s="9"/>
      <c r="E181" s="9"/>
      <c r="F181" s="9"/>
    </row>
    <row r="182" spans="1:6" ht="56.25" hidden="1">
      <c r="A182" s="14">
        <v>3131</v>
      </c>
      <c r="B182" s="15" t="s">
        <v>75</v>
      </c>
      <c r="C182" s="9"/>
      <c r="D182" s="9"/>
      <c r="E182" s="9"/>
      <c r="F182" s="9"/>
    </row>
    <row r="183" spans="1:6" ht="93.75" hidden="1">
      <c r="A183" s="14">
        <v>3140</v>
      </c>
      <c r="B183" s="15" t="s">
        <v>30</v>
      </c>
      <c r="C183" s="9"/>
      <c r="D183" s="9"/>
      <c r="E183" s="9"/>
      <c r="F183" s="9"/>
    </row>
    <row r="184" spans="1:6" ht="187.5" customHeight="1" hidden="1">
      <c r="A184" s="14">
        <v>3160</v>
      </c>
      <c r="B184" s="15" t="s">
        <v>31</v>
      </c>
      <c r="C184" s="9"/>
      <c r="D184" s="9"/>
      <c r="E184" s="9"/>
      <c r="F184" s="9"/>
    </row>
    <row r="185" spans="1:6" ht="37.5" hidden="1">
      <c r="A185" s="14">
        <v>3191</v>
      </c>
      <c r="B185" s="15" t="s">
        <v>32</v>
      </c>
      <c r="C185" s="9"/>
      <c r="D185" s="9"/>
      <c r="E185" s="9"/>
      <c r="F185" s="9"/>
    </row>
    <row r="186" spans="1:6" ht="102.75" customHeight="1" hidden="1">
      <c r="A186" s="14">
        <v>3192</v>
      </c>
      <c r="B186" s="15" t="s">
        <v>64</v>
      </c>
      <c r="C186" s="9"/>
      <c r="D186" s="9"/>
      <c r="E186" s="9"/>
      <c r="F186" s="9"/>
    </row>
    <row r="187" spans="1:6" ht="18.75" hidden="1">
      <c r="A187" s="14">
        <v>3210</v>
      </c>
      <c r="B187" s="15" t="s">
        <v>33</v>
      </c>
      <c r="C187" s="9"/>
      <c r="D187" s="9"/>
      <c r="E187" s="9"/>
      <c r="F187" s="9"/>
    </row>
    <row r="188" spans="1:6" ht="37.5" hidden="1">
      <c r="A188" s="14">
        <v>3242</v>
      </c>
      <c r="B188" s="15" t="s">
        <v>34</v>
      </c>
      <c r="C188" s="9"/>
      <c r="D188" s="9"/>
      <c r="E188" s="9"/>
      <c r="F188" s="9"/>
    </row>
    <row r="189" spans="1:6" ht="18.75">
      <c r="A189" s="14">
        <v>4000</v>
      </c>
      <c r="B189" s="15" t="s">
        <v>35</v>
      </c>
      <c r="C189" s="9">
        <f>C44+C118</f>
        <v>18471504.619999997</v>
      </c>
      <c r="D189" s="9">
        <f>D44+D118</f>
        <v>22266070</v>
      </c>
      <c r="E189" s="9">
        <f>E44+E118</f>
        <v>23453150</v>
      </c>
      <c r="F189" s="9">
        <f>F44+F118</f>
        <v>23700650</v>
      </c>
    </row>
    <row r="190" spans="1:6" ht="18.75" hidden="1">
      <c r="A190" s="14">
        <v>4010</v>
      </c>
      <c r="B190" s="15" t="s">
        <v>36</v>
      </c>
      <c r="C190" s="9"/>
      <c r="D190" s="9"/>
      <c r="E190" s="9"/>
      <c r="F190" s="9"/>
    </row>
    <row r="191" spans="1:6" ht="18.75" hidden="1">
      <c r="A191" s="14">
        <v>4030</v>
      </c>
      <c r="B191" s="15" t="s">
        <v>37</v>
      </c>
      <c r="C191" s="9"/>
      <c r="D191" s="9"/>
      <c r="E191" s="9"/>
      <c r="F191" s="9"/>
    </row>
    <row r="192" spans="1:6" ht="18.75" hidden="1">
      <c r="A192" s="14">
        <v>4040</v>
      </c>
      <c r="B192" s="15" t="s">
        <v>38</v>
      </c>
      <c r="C192" s="9"/>
      <c r="D192" s="9"/>
      <c r="E192" s="9"/>
      <c r="F192" s="9"/>
    </row>
    <row r="193" spans="1:6" ht="56.25" hidden="1">
      <c r="A193" s="14">
        <v>4060</v>
      </c>
      <c r="B193" s="15" t="s">
        <v>39</v>
      </c>
      <c r="C193" s="9"/>
      <c r="D193" s="9"/>
      <c r="E193" s="9"/>
      <c r="F193" s="9"/>
    </row>
    <row r="194" spans="1:6" ht="18.75" hidden="1">
      <c r="A194" s="14">
        <v>4082</v>
      </c>
      <c r="B194" s="15" t="s">
        <v>40</v>
      </c>
      <c r="C194" s="9"/>
      <c r="D194" s="9"/>
      <c r="E194" s="9"/>
      <c r="F194" s="9"/>
    </row>
    <row r="195" spans="1:6" ht="18.75">
      <c r="A195" s="14">
        <v>5000</v>
      </c>
      <c r="B195" s="15" t="s">
        <v>41</v>
      </c>
      <c r="C195" s="9">
        <f>C50+C124</f>
        <v>15216326</v>
      </c>
      <c r="D195" s="9">
        <f>D50+D124</f>
        <v>17770610</v>
      </c>
      <c r="E195" s="9">
        <f>E50+E124</f>
        <v>19273346</v>
      </c>
      <c r="F195" s="9">
        <f>F50+F124</f>
        <v>19529927</v>
      </c>
    </row>
    <row r="196" spans="1:6" ht="37.5" hidden="1">
      <c r="A196" s="14">
        <v>5011</v>
      </c>
      <c r="B196" s="15" t="s">
        <v>42</v>
      </c>
      <c r="C196" s="9"/>
      <c r="D196" s="9"/>
      <c r="E196" s="9"/>
      <c r="F196" s="9"/>
    </row>
    <row r="197" spans="1:6" ht="37.5" hidden="1">
      <c r="A197" s="14">
        <v>5012</v>
      </c>
      <c r="B197" s="15" t="s">
        <v>65</v>
      </c>
      <c r="C197" s="9"/>
      <c r="D197" s="9"/>
      <c r="E197" s="9"/>
      <c r="F197" s="9"/>
    </row>
    <row r="198" spans="1:6" ht="37.5" hidden="1">
      <c r="A198" s="14">
        <v>5022</v>
      </c>
      <c r="B198" s="15" t="s">
        <v>66</v>
      </c>
      <c r="C198" s="9"/>
      <c r="D198" s="9"/>
      <c r="E198" s="9"/>
      <c r="F198" s="9"/>
    </row>
    <row r="199" spans="1:6" ht="37.5" hidden="1">
      <c r="A199" s="14">
        <v>5031</v>
      </c>
      <c r="B199" s="15" t="s">
        <v>67</v>
      </c>
      <c r="C199" s="9"/>
      <c r="D199" s="9"/>
      <c r="E199" s="9"/>
      <c r="F199" s="9"/>
    </row>
    <row r="200" spans="1:6" ht="37.5" hidden="1">
      <c r="A200" s="14">
        <v>5041</v>
      </c>
      <c r="B200" s="15" t="s">
        <v>43</v>
      </c>
      <c r="C200" s="9"/>
      <c r="D200" s="9"/>
      <c r="E200" s="9"/>
      <c r="F200" s="9"/>
    </row>
    <row r="201" spans="1:6" ht="56.25" hidden="1">
      <c r="A201" s="14">
        <v>5062</v>
      </c>
      <c r="B201" s="15" t="s">
        <v>68</v>
      </c>
      <c r="C201" s="9"/>
      <c r="D201" s="9"/>
      <c r="E201" s="9"/>
      <c r="F201" s="9"/>
    </row>
    <row r="202" spans="1:6" ht="18.75">
      <c r="A202" s="14">
        <v>6000</v>
      </c>
      <c r="B202" s="15" t="s">
        <v>44</v>
      </c>
      <c r="C202" s="9">
        <f>C57+C131</f>
        <v>69364104</v>
      </c>
      <c r="D202" s="9">
        <f>D57+D131</f>
        <v>81416745</v>
      </c>
      <c r="E202" s="9">
        <f>E57+E131</f>
        <v>94340000</v>
      </c>
      <c r="F202" s="9">
        <f>F57+F131</f>
        <v>96425000</v>
      </c>
    </row>
    <row r="203" spans="1:6" ht="37.5" hidden="1">
      <c r="A203" s="14">
        <v>6011</v>
      </c>
      <c r="B203" s="15" t="s">
        <v>45</v>
      </c>
      <c r="C203" s="9"/>
      <c r="D203" s="9"/>
      <c r="E203" s="9"/>
      <c r="F203" s="9"/>
    </row>
    <row r="204" spans="1:6" ht="37.5" hidden="1">
      <c r="A204" s="14">
        <v>6012</v>
      </c>
      <c r="B204" s="15" t="s">
        <v>78</v>
      </c>
      <c r="C204" s="9"/>
      <c r="D204" s="9"/>
      <c r="E204" s="9"/>
      <c r="F204" s="9"/>
    </row>
    <row r="205" spans="1:6" ht="37.5" hidden="1">
      <c r="A205" s="14">
        <v>6015</v>
      </c>
      <c r="B205" s="15" t="s">
        <v>46</v>
      </c>
      <c r="C205" s="9"/>
      <c r="D205" s="9"/>
      <c r="E205" s="9"/>
      <c r="F205" s="9"/>
    </row>
    <row r="206" spans="1:6" ht="56.25" hidden="1">
      <c r="A206" s="14">
        <v>6016</v>
      </c>
      <c r="B206" s="15" t="s">
        <v>79</v>
      </c>
      <c r="C206" s="9"/>
      <c r="D206" s="9"/>
      <c r="E206" s="9"/>
      <c r="F206" s="9"/>
    </row>
    <row r="207" spans="1:6" ht="37.5" hidden="1">
      <c r="A207" s="14">
        <v>6017</v>
      </c>
      <c r="B207" s="15" t="s">
        <v>47</v>
      </c>
      <c r="C207" s="9"/>
      <c r="D207" s="9"/>
      <c r="E207" s="9"/>
      <c r="F207" s="9"/>
    </row>
    <row r="208" spans="1:6" ht="18.75" hidden="1">
      <c r="A208" s="14">
        <v>6030</v>
      </c>
      <c r="B208" s="15" t="s">
        <v>48</v>
      </c>
      <c r="C208" s="9"/>
      <c r="D208" s="9"/>
      <c r="E208" s="9"/>
      <c r="F208" s="9"/>
    </row>
    <row r="209" spans="1:6" ht="37.5" hidden="1">
      <c r="A209" s="14">
        <v>6090</v>
      </c>
      <c r="B209" s="15" t="s">
        <v>80</v>
      </c>
      <c r="C209" s="9"/>
      <c r="D209" s="9"/>
      <c r="E209" s="9"/>
      <c r="F209" s="9"/>
    </row>
    <row r="210" spans="1:6" ht="18.75">
      <c r="A210" s="14">
        <v>7000</v>
      </c>
      <c r="B210" s="15" t="s">
        <v>49</v>
      </c>
      <c r="C210" s="9">
        <f>C65+C139</f>
        <v>118733714.19</v>
      </c>
      <c r="D210" s="9">
        <f>D65+D139</f>
        <v>60537890</v>
      </c>
      <c r="E210" s="9">
        <f>E65+E139</f>
        <v>47460000</v>
      </c>
      <c r="F210" s="9">
        <f>F65+F139</f>
        <v>47195000</v>
      </c>
    </row>
    <row r="211" spans="1:6" ht="18.75" hidden="1">
      <c r="A211" s="14">
        <v>7130</v>
      </c>
      <c r="B211" s="15" t="s">
        <v>50</v>
      </c>
      <c r="C211" s="9"/>
      <c r="D211" s="9"/>
      <c r="E211" s="9"/>
      <c r="F211" s="9"/>
    </row>
    <row r="212" spans="1:6" ht="37.5" hidden="1">
      <c r="A212" s="14">
        <v>7350</v>
      </c>
      <c r="B212" s="15" t="s">
        <v>69</v>
      </c>
      <c r="C212" s="9"/>
      <c r="D212" s="9"/>
      <c r="E212" s="9"/>
      <c r="F212" s="9"/>
    </row>
    <row r="213" spans="1:6" ht="18.75" hidden="1">
      <c r="A213" s="14">
        <v>7413</v>
      </c>
      <c r="B213" s="15" t="s">
        <v>51</v>
      </c>
      <c r="C213" s="9"/>
      <c r="D213" s="9"/>
      <c r="E213" s="9"/>
      <c r="F213" s="9"/>
    </row>
    <row r="214" spans="1:6" ht="98.25" customHeight="1" hidden="1">
      <c r="A214" s="14">
        <v>7461</v>
      </c>
      <c r="B214" s="15" t="s">
        <v>52</v>
      </c>
      <c r="C214" s="9"/>
      <c r="D214" s="9"/>
      <c r="E214" s="9"/>
      <c r="F214" s="9"/>
    </row>
    <row r="215" spans="1:6" ht="18.75" hidden="1">
      <c r="A215" s="14">
        <v>7640</v>
      </c>
      <c r="B215" s="15" t="s">
        <v>53</v>
      </c>
      <c r="C215" s="9"/>
      <c r="D215" s="9"/>
      <c r="E215" s="9"/>
      <c r="F215" s="9"/>
    </row>
    <row r="216" spans="1:6" ht="18.75" hidden="1">
      <c r="A216" s="14">
        <v>7693</v>
      </c>
      <c r="B216" s="15" t="s">
        <v>72</v>
      </c>
      <c r="C216" s="9"/>
      <c r="D216" s="9"/>
      <c r="E216" s="9"/>
      <c r="F216" s="9"/>
    </row>
    <row r="217" spans="1:6" ht="18.75">
      <c r="A217" s="14">
        <v>8000</v>
      </c>
      <c r="B217" s="15" t="s">
        <v>54</v>
      </c>
      <c r="C217" s="9">
        <f>C72+C146</f>
        <v>9035198</v>
      </c>
      <c r="D217" s="9">
        <f>D72+D146</f>
        <v>9608503</v>
      </c>
      <c r="E217" s="9">
        <f>E72+E146</f>
        <v>13467000</v>
      </c>
      <c r="F217" s="9">
        <f>F72+F146</f>
        <v>13590000</v>
      </c>
    </row>
    <row r="218" spans="1:6" ht="37.5" hidden="1">
      <c r="A218" s="14">
        <v>8110</v>
      </c>
      <c r="B218" s="15" t="s">
        <v>71</v>
      </c>
      <c r="C218" s="9"/>
      <c r="D218" s="9"/>
      <c r="E218" s="9"/>
      <c r="F218" s="9"/>
    </row>
    <row r="219" spans="1:6" ht="18.75" hidden="1">
      <c r="A219" s="14">
        <v>8120</v>
      </c>
      <c r="B219" s="15" t="s">
        <v>55</v>
      </c>
      <c r="C219" s="9"/>
      <c r="D219" s="9"/>
      <c r="E219" s="9"/>
      <c r="F219" s="9"/>
    </row>
    <row r="220" spans="1:6" ht="37.5" hidden="1">
      <c r="A220" s="14">
        <v>8210</v>
      </c>
      <c r="B220" s="15" t="s">
        <v>56</v>
      </c>
      <c r="C220" s="9"/>
      <c r="D220" s="9"/>
      <c r="E220" s="9"/>
      <c r="F220" s="9"/>
    </row>
    <row r="221" spans="1:6" ht="37.5" hidden="1">
      <c r="A221" s="14">
        <v>8220</v>
      </c>
      <c r="B221" s="15" t="s">
        <v>57</v>
      </c>
      <c r="C221" s="9"/>
      <c r="D221" s="9"/>
      <c r="E221" s="9"/>
      <c r="F221" s="9"/>
    </row>
    <row r="222" spans="1:6" ht="18.75" hidden="1">
      <c r="A222" s="14">
        <v>8230</v>
      </c>
      <c r="B222" s="15" t="s">
        <v>58</v>
      </c>
      <c r="C222" s="9"/>
      <c r="D222" s="9"/>
      <c r="E222" s="9"/>
      <c r="F222" s="9"/>
    </row>
    <row r="223" spans="1:6" ht="18.75" hidden="1">
      <c r="A223" s="14">
        <v>8410</v>
      </c>
      <c r="B223" s="15" t="s">
        <v>59</v>
      </c>
      <c r="C223" s="9"/>
      <c r="D223" s="9"/>
      <c r="E223" s="9"/>
      <c r="F223" s="9"/>
    </row>
    <row r="224" spans="1:6" ht="18.75">
      <c r="A224" s="14">
        <v>8700</v>
      </c>
      <c r="B224" s="15" t="s">
        <v>60</v>
      </c>
      <c r="C224" s="9">
        <f aca="true" t="shared" si="0" ref="C224:F226">C79</f>
        <v>979438</v>
      </c>
      <c r="D224" s="9">
        <f t="shared" si="0"/>
        <v>1000000</v>
      </c>
      <c r="E224" s="9">
        <f t="shared" si="0"/>
        <v>1000000</v>
      </c>
      <c r="F224" s="9">
        <f t="shared" si="0"/>
        <v>1000000</v>
      </c>
    </row>
    <row r="225" spans="1:6" ht="18.75">
      <c r="A225" s="14">
        <v>9000</v>
      </c>
      <c r="B225" s="15" t="s">
        <v>61</v>
      </c>
      <c r="C225" s="9">
        <f t="shared" si="0"/>
        <v>721100</v>
      </c>
      <c r="D225" s="9">
        <f t="shared" si="0"/>
        <v>105200</v>
      </c>
      <c r="E225" s="9">
        <f t="shared" si="0"/>
        <v>105200</v>
      </c>
      <c r="F225" s="9">
        <f t="shared" si="0"/>
        <v>105200</v>
      </c>
    </row>
    <row r="226" spans="1:6" ht="37.5">
      <c r="A226" s="14"/>
      <c r="B226" s="15" t="s">
        <v>89</v>
      </c>
      <c r="C226" s="9">
        <f t="shared" si="0"/>
        <v>191597397</v>
      </c>
      <c r="D226" s="9">
        <f t="shared" si="0"/>
        <v>0</v>
      </c>
      <c r="E226" s="9">
        <f t="shared" si="0"/>
        <v>0</v>
      </c>
      <c r="F226" s="9">
        <f t="shared" si="0"/>
        <v>0</v>
      </c>
    </row>
    <row r="227" spans="1:6" s="1" customFormat="1" ht="18.75">
      <c r="A227" s="14"/>
      <c r="B227" s="16" t="s">
        <v>62</v>
      </c>
      <c r="C227" s="13">
        <f>C82+C153</f>
        <v>1013984023.09</v>
      </c>
      <c r="D227" s="13">
        <f>D82+D153</f>
        <v>757269115</v>
      </c>
      <c r="E227" s="13">
        <f>E82+E153</f>
        <v>780989104</v>
      </c>
      <c r="F227" s="13">
        <f>F82+F153</f>
        <v>819380422</v>
      </c>
    </row>
    <row r="228" spans="1:6" ht="12.75">
      <c r="A228" s="6"/>
      <c r="B228" s="6"/>
      <c r="C228" s="6"/>
      <c r="E228" s="6"/>
      <c r="F228" s="17"/>
    </row>
    <row r="229" spans="1:6" ht="12.75">
      <c r="A229" s="6"/>
      <c r="B229" s="6"/>
      <c r="C229" s="6"/>
      <c r="E229" s="6"/>
      <c r="F229" s="17"/>
    </row>
    <row r="230" spans="1:6" ht="12.75">
      <c r="A230" s="6"/>
      <c r="B230" s="6"/>
      <c r="C230" s="6"/>
      <c r="E230" s="6"/>
      <c r="F230" s="17"/>
    </row>
    <row r="231" spans="1:6" s="18" customFormat="1" ht="18.75">
      <c r="A231" s="2"/>
      <c r="B231" s="2" t="s">
        <v>86</v>
      </c>
      <c r="C231" s="2"/>
      <c r="D231" s="2"/>
      <c r="E231" s="2" t="s">
        <v>87</v>
      </c>
      <c r="F231" s="3"/>
    </row>
    <row r="232" spans="1:6" ht="12.75">
      <c r="A232" s="6"/>
      <c r="B232" s="6"/>
      <c r="C232" s="6"/>
      <c r="E232" s="6"/>
      <c r="F232" s="17"/>
    </row>
    <row r="233" spans="1:6" ht="12.75">
      <c r="A233" s="6"/>
      <c r="B233" s="6"/>
      <c r="C233" s="6"/>
      <c r="E233" s="6"/>
      <c r="F233" s="17"/>
    </row>
    <row r="234" spans="1:6" ht="12.75">
      <c r="A234" s="6"/>
      <c r="B234" s="6"/>
      <c r="C234" s="6"/>
      <c r="E234" s="6"/>
      <c r="F234" s="17"/>
    </row>
    <row r="235" spans="1:6" ht="12.75">
      <c r="A235" s="6"/>
      <c r="B235" s="6"/>
      <c r="C235" s="6"/>
      <c r="E235" s="6"/>
      <c r="F235" s="17"/>
    </row>
    <row r="236" spans="1:6" ht="12.75">
      <c r="A236" s="6"/>
      <c r="B236" s="6"/>
      <c r="C236" s="6"/>
      <c r="E236" s="6"/>
      <c r="F236" s="17"/>
    </row>
    <row r="237" spans="1:6" ht="12.75">
      <c r="A237" s="6"/>
      <c r="B237" s="6"/>
      <c r="C237" s="6"/>
      <c r="E237" s="6"/>
      <c r="F237" s="17"/>
    </row>
    <row r="238" spans="1:6" ht="12.75">
      <c r="A238" s="6"/>
      <c r="B238" s="6"/>
      <c r="C238" s="6"/>
      <c r="E238" s="6"/>
      <c r="F238" s="17"/>
    </row>
    <row r="239" spans="1:6" ht="12.75">
      <c r="A239" s="6"/>
      <c r="B239" s="6"/>
      <c r="C239" s="6"/>
      <c r="E239" s="6"/>
      <c r="F239" s="17"/>
    </row>
    <row r="240" spans="1:6" ht="12.75">
      <c r="A240" s="6"/>
      <c r="B240" s="6"/>
      <c r="C240" s="6"/>
      <c r="E240" s="6"/>
      <c r="F240" s="17"/>
    </row>
    <row r="241" spans="1:6" ht="12.75">
      <c r="A241" s="6"/>
      <c r="B241" s="6"/>
      <c r="C241" s="6"/>
      <c r="E241" s="6"/>
      <c r="F241" s="17"/>
    </row>
    <row r="242" spans="1:6" ht="12.75">
      <c r="A242" s="6"/>
      <c r="B242" s="6"/>
      <c r="C242" s="6"/>
      <c r="E242" s="6"/>
      <c r="F242" s="17"/>
    </row>
    <row r="243" spans="1:6" ht="12.75">
      <c r="A243" s="6"/>
      <c r="B243" s="6"/>
      <c r="C243" s="6"/>
      <c r="E243" s="6"/>
      <c r="F243" s="17"/>
    </row>
    <row r="244" spans="1:6" ht="12.75">
      <c r="A244" s="6"/>
      <c r="B244" s="6"/>
      <c r="C244" s="6"/>
      <c r="E244" s="6"/>
      <c r="F244" s="17"/>
    </row>
    <row r="245" spans="1:6" ht="12.75">
      <c r="A245" s="6"/>
      <c r="B245" s="6"/>
      <c r="C245" s="6"/>
      <c r="E245" s="6"/>
      <c r="F245" s="17"/>
    </row>
    <row r="246" spans="1:6" ht="12.75">
      <c r="A246" s="6"/>
      <c r="B246" s="6"/>
      <c r="C246" s="6"/>
      <c r="E246" s="6"/>
      <c r="F246" s="17"/>
    </row>
    <row r="247" spans="1:6" ht="12.75">
      <c r="A247" s="6"/>
      <c r="B247" s="6"/>
      <c r="C247" s="6"/>
      <c r="E247" s="6"/>
      <c r="F247" s="17"/>
    </row>
    <row r="248" spans="1:6" ht="12.75">
      <c r="A248" s="6"/>
      <c r="B248" s="6"/>
      <c r="C248" s="6"/>
      <c r="E248" s="6"/>
      <c r="F248" s="17"/>
    </row>
    <row r="249" spans="1:6" ht="12.75">
      <c r="A249" s="6"/>
      <c r="B249" s="6"/>
      <c r="C249" s="6"/>
      <c r="E249" s="6"/>
      <c r="F249" s="17"/>
    </row>
    <row r="250" spans="1:6" ht="12.75">
      <c r="A250" s="6"/>
      <c r="B250" s="6"/>
      <c r="C250" s="6"/>
      <c r="E250" s="6"/>
      <c r="F250" s="17"/>
    </row>
    <row r="251" spans="1:6" ht="12.75">
      <c r="A251" s="6"/>
      <c r="B251" s="6"/>
      <c r="C251" s="6"/>
      <c r="E251" s="6"/>
      <c r="F251" s="17"/>
    </row>
    <row r="252" spans="1:6" ht="12.75">
      <c r="A252" s="6"/>
      <c r="B252" s="6"/>
      <c r="C252" s="6"/>
      <c r="E252" s="6"/>
      <c r="F252" s="17"/>
    </row>
    <row r="253" spans="1:6" ht="12.75">
      <c r="A253" s="6"/>
      <c r="B253" s="6"/>
      <c r="C253" s="6"/>
      <c r="E253" s="6"/>
      <c r="F253" s="17"/>
    </row>
    <row r="254" spans="1:6" ht="12.75">
      <c r="A254" s="6"/>
      <c r="B254" s="6"/>
      <c r="C254" s="6"/>
      <c r="E254" s="6"/>
      <c r="F254" s="17"/>
    </row>
    <row r="255" spans="1:6" ht="12.75">
      <c r="A255" s="6"/>
      <c r="B255" s="6"/>
      <c r="C255" s="6"/>
      <c r="E255" s="6"/>
      <c r="F255" s="17"/>
    </row>
    <row r="256" spans="1:6" ht="12.75">
      <c r="A256" s="6"/>
      <c r="B256" s="6"/>
      <c r="C256" s="6"/>
      <c r="E256" s="6"/>
      <c r="F256" s="17"/>
    </row>
    <row r="257" spans="1:6" ht="12.75">
      <c r="A257" s="6"/>
      <c r="B257" s="6"/>
      <c r="C257" s="6"/>
      <c r="E257" s="6"/>
      <c r="F257" s="17"/>
    </row>
    <row r="258" spans="1:6" ht="12.75">
      <c r="A258" s="6"/>
      <c r="B258" s="6"/>
      <c r="C258" s="6"/>
      <c r="E258" s="6"/>
      <c r="F258" s="17"/>
    </row>
    <row r="259" spans="1:6" ht="12.75">
      <c r="A259" s="6"/>
      <c r="B259" s="6"/>
      <c r="C259" s="6"/>
      <c r="E259" s="6"/>
      <c r="F259" s="17"/>
    </row>
    <row r="260" spans="1:6" ht="12.75">
      <c r="A260" s="6"/>
      <c r="B260" s="6"/>
      <c r="C260" s="6"/>
      <c r="E260" s="6"/>
      <c r="F260" s="17"/>
    </row>
    <row r="261" spans="1:6" ht="12.75">
      <c r="A261" s="6"/>
      <c r="B261" s="6"/>
      <c r="C261" s="6"/>
      <c r="E261" s="6"/>
      <c r="F261" s="17"/>
    </row>
    <row r="262" spans="1:6" ht="12.75">
      <c r="A262" s="6"/>
      <c r="B262" s="6"/>
      <c r="C262" s="6"/>
      <c r="E262" s="6"/>
      <c r="F262" s="17"/>
    </row>
    <row r="263" spans="1:6" ht="12.75">
      <c r="A263" s="6"/>
      <c r="B263" s="6"/>
      <c r="C263" s="6"/>
      <c r="E263" s="6"/>
      <c r="F263" s="17"/>
    </row>
    <row r="264" spans="1:6" ht="12.75">
      <c r="A264" s="6"/>
      <c r="B264" s="6"/>
      <c r="C264" s="6"/>
      <c r="E264" s="6"/>
      <c r="F264" s="17"/>
    </row>
    <row r="265" spans="1:6" ht="12.75">
      <c r="A265" s="6"/>
      <c r="B265" s="6"/>
      <c r="C265" s="6"/>
      <c r="E265" s="6"/>
      <c r="F265" s="17"/>
    </row>
    <row r="266" spans="1:6" ht="12.75">
      <c r="A266" s="6"/>
      <c r="B266" s="6"/>
      <c r="C266" s="6"/>
      <c r="E266" s="6"/>
      <c r="F266" s="17"/>
    </row>
    <row r="267" spans="1:6" ht="12.75">
      <c r="A267" s="6"/>
      <c r="B267" s="6"/>
      <c r="C267" s="6"/>
      <c r="E267" s="6"/>
      <c r="F267" s="17"/>
    </row>
    <row r="268" spans="1:6" ht="12.75">
      <c r="A268" s="6"/>
      <c r="B268" s="6"/>
      <c r="C268" s="6"/>
      <c r="E268" s="6"/>
      <c r="F268" s="17"/>
    </row>
    <row r="269" spans="1:6" ht="12.75">
      <c r="A269" s="6"/>
      <c r="B269" s="6"/>
      <c r="C269" s="6"/>
      <c r="E269" s="6"/>
      <c r="F269" s="17"/>
    </row>
    <row r="270" spans="1:6" ht="12.75">
      <c r="A270" s="6"/>
      <c r="B270" s="6"/>
      <c r="C270" s="6"/>
      <c r="E270" s="6"/>
      <c r="F270" s="17"/>
    </row>
    <row r="271" spans="1:6" ht="12.75">
      <c r="A271" s="6"/>
      <c r="B271" s="6"/>
      <c r="C271" s="6"/>
      <c r="E271" s="6"/>
      <c r="F271" s="17"/>
    </row>
    <row r="272" spans="1:6" ht="12.75">
      <c r="A272" s="6"/>
      <c r="B272" s="6"/>
      <c r="C272" s="6"/>
      <c r="E272" s="6"/>
      <c r="F272" s="17"/>
    </row>
    <row r="273" spans="1:6" ht="12.75">
      <c r="A273" s="6"/>
      <c r="B273" s="6"/>
      <c r="C273" s="6"/>
      <c r="E273" s="6"/>
      <c r="F273" s="17"/>
    </row>
    <row r="274" spans="1:6" ht="12.75">
      <c r="A274" s="6"/>
      <c r="B274" s="6"/>
      <c r="C274" s="6"/>
      <c r="E274" s="6"/>
      <c r="F274" s="17"/>
    </row>
    <row r="275" spans="1:6" ht="12.75">
      <c r="A275" s="6"/>
      <c r="B275" s="6"/>
      <c r="C275" s="6"/>
      <c r="E275" s="6"/>
      <c r="F275" s="17"/>
    </row>
    <row r="276" spans="1:6" ht="12.75">
      <c r="A276" s="6"/>
      <c r="B276" s="6"/>
      <c r="C276" s="6"/>
      <c r="E276" s="6"/>
      <c r="F276" s="17"/>
    </row>
    <row r="277" spans="1:6" ht="12.75">
      <c r="A277" s="6"/>
      <c r="B277" s="6"/>
      <c r="C277" s="6"/>
      <c r="E277" s="6"/>
      <c r="F277" s="17"/>
    </row>
    <row r="278" spans="1:6" ht="12.75">
      <c r="A278" s="6"/>
      <c r="B278" s="6"/>
      <c r="C278" s="6"/>
      <c r="E278" s="6"/>
      <c r="F278" s="17"/>
    </row>
    <row r="279" spans="1:6" ht="12.75">
      <c r="A279" s="6"/>
      <c r="B279" s="6"/>
      <c r="C279" s="6"/>
      <c r="E279" s="6"/>
      <c r="F279" s="17"/>
    </row>
    <row r="280" spans="1:6" ht="12.75">
      <c r="A280" s="6"/>
      <c r="B280" s="6"/>
      <c r="C280" s="6"/>
      <c r="E280" s="6"/>
      <c r="F280" s="17"/>
    </row>
    <row r="281" spans="1:6" ht="12.75">
      <c r="A281" s="6"/>
      <c r="B281" s="6"/>
      <c r="C281" s="6"/>
      <c r="E281" s="6"/>
      <c r="F281" s="17"/>
    </row>
    <row r="282" spans="1:6" ht="12.75">
      <c r="A282" s="6"/>
      <c r="B282" s="6"/>
      <c r="C282" s="6"/>
      <c r="E282" s="6"/>
      <c r="F282" s="17"/>
    </row>
    <row r="283" spans="1:6" ht="12.75">
      <c r="A283" s="6"/>
      <c r="B283" s="6"/>
      <c r="C283" s="6"/>
      <c r="E283" s="6"/>
      <c r="F283" s="17"/>
    </row>
    <row r="284" spans="1:6" ht="12.75">
      <c r="A284" s="6"/>
      <c r="B284" s="6"/>
      <c r="C284" s="6"/>
      <c r="E284" s="6"/>
      <c r="F284" s="17"/>
    </row>
    <row r="285" spans="1:6" ht="12.75">
      <c r="A285" s="6"/>
      <c r="B285" s="6"/>
      <c r="C285" s="6"/>
      <c r="E285" s="6"/>
      <c r="F285" s="17"/>
    </row>
    <row r="286" spans="1:6" ht="12.75">
      <c r="A286" s="6"/>
      <c r="B286" s="6"/>
      <c r="C286" s="6"/>
      <c r="E286" s="6"/>
      <c r="F286" s="17"/>
    </row>
    <row r="287" spans="1:6" ht="12.75">
      <c r="A287" s="6"/>
      <c r="B287" s="6"/>
      <c r="C287" s="6"/>
      <c r="E287" s="6"/>
      <c r="F287" s="17"/>
    </row>
    <row r="288" spans="1:6" ht="12.75">
      <c r="A288" s="6"/>
      <c r="B288" s="6"/>
      <c r="C288" s="6"/>
      <c r="E288" s="6"/>
      <c r="F288" s="17"/>
    </row>
    <row r="289" spans="1:6" ht="12.75">
      <c r="A289" s="6"/>
      <c r="B289" s="6"/>
      <c r="C289" s="6"/>
      <c r="E289" s="6"/>
      <c r="F289" s="17"/>
    </row>
    <row r="290" spans="1:6" ht="12.75">
      <c r="A290" s="6"/>
      <c r="B290" s="6"/>
      <c r="C290" s="6"/>
      <c r="E290" s="6"/>
      <c r="F290" s="17"/>
    </row>
    <row r="291" spans="1:6" ht="12.75">
      <c r="A291" s="6"/>
      <c r="B291" s="6"/>
      <c r="C291" s="6"/>
      <c r="E291" s="6"/>
      <c r="F291" s="17"/>
    </row>
    <row r="292" spans="1:6" ht="12.75">
      <c r="A292" s="6"/>
      <c r="B292" s="6"/>
      <c r="C292" s="6"/>
      <c r="E292" s="6"/>
      <c r="F292" s="17"/>
    </row>
    <row r="293" spans="1:6" ht="12.75">
      <c r="A293" s="6"/>
      <c r="B293" s="6"/>
      <c r="C293" s="6"/>
      <c r="E293" s="6"/>
      <c r="F293" s="17"/>
    </row>
    <row r="294" spans="1:6" ht="12.75">
      <c r="A294" s="6"/>
      <c r="B294" s="6"/>
      <c r="C294" s="6"/>
      <c r="E294" s="6"/>
      <c r="F294" s="17"/>
    </row>
    <row r="295" spans="1:6" ht="12.75">
      <c r="A295" s="6"/>
      <c r="B295" s="6"/>
      <c r="C295" s="6"/>
      <c r="E295" s="6"/>
      <c r="F295" s="17"/>
    </row>
    <row r="296" spans="1:6" ht="12.75">
      <c r="A296" s="6"/>
      <c r="B296" s="6"/>
      <c r="C296" s="6"/>
      <c r="E296" s="6"/>
      <c r="F296" s="17"/>
    </row>
    <row r="297" spans="1:6" ht="12.75">
      <c r="A297" s="6"/>
      <c r="B297" s="6"/>
      <c r="C297" s="6"/>
      <c r="E297" s="6"/>
      <c r="F297" s="17"/>
    </row>
    <row r="298" spans="1:6" ht="12.75">
      <c r="A298" s="6"/>
      <c r="B298" s="6"/>
      <c r="C298" s="6"/>
      <c r="E298" s="6"/>
      <c r="F298" s="17"/>
    </row>
    <row r="299" spans="1:6" ht="12.75">
      <c r="A299" s="6"/>
      <c r="B299" s="6"/>
      <c r="C299" s="6"/>
      <c r="E299" s="6"/>
      <c r="F299" s="17"/>
    </row>
    <row r="300" spans="1:6" ht="12.75">
      <c r="A300" s="6"/>
      <c r="B300" s="6"/>
      <c r="C300" s="6"/>
      <c r="E300" s="6"/>
      <c r="F300" s="17"/>
    </row>
    <row r="301" spans="1:6" ht="12.75">
      <c r="A301" s="6"/>
      <c r="B301" s="6"/>
      <c r="C301" s="6"/>
      <c r="E301" s="6"/>
      <c r="F301" s="17"/>
    </row>
    <row r="302" spans="1:6" ht="12.75">
      <c r="A302" s="6"/>
      <c r="B302" s="6"/>
      <c r="C302" s="6"/>
      <c r="E302" s="6"/>
      <c r="F302" s="17"/>
    </row>
    <row r="303" spans="1:6" ht="12.75">
      <c r="A303" s="6"/>
      <c r="B303" s="6"/>
      <c r="C303" s="6"/>
      <c r="E303" s="6"/>
      <c r="F303" s="17"/>
    </row>
    <row r="304" spans="1:6" ht="12.75">
      <c r="A304" s="6"/>
      <c r="B304" s="6"/>
      <c r="C304" s="6"/>
      <c r="E304" s="6"/>
      <c r="F304" s="17"/>
    </row>
    <row r="305" spans="1:6" ht="12.75">
      <c r="A305" s="6"/>
      <c r="B305" s="6"/>
      <c r="C305" s="6"/>
      <c r="E305" s="6"/>
      <c r="F305" s="17"/>
    </row>
    <row r="306" spans="1:6" ht="12.75">
      <c r="A306" s="6"/>
      <c r="B306" s="6"/>
      <c r="C306" s="6"/>
      <c r="E306" s="6"/>
      <c r="F306" s="17"/>
    </row>
    <row r="307" spans="1:6" ht="12.75">
      <c r="A307" s="6"/>
      <c r="B307" s="6"/>
      <c r="C307" s="6"/>
      <c r="E307" s="6"/>
      <c r="F307" s="17"/>
    </row>
    <row r="308" spans="1:6" ht="12.75">
      <c r="A308" s="6"/>
      <c r="B308" s="6"/>
      <c r="C308" s="6"/>
      <c r="E308" s="6"/>
      <c r="F308" s="17"/>
    </row>
    <row r="309" spans="1:6" ht="12.75">
      <c r="A309" s="6"/>
      <c r="B309" s="6"/>
      <c r="C309" s="6"/>
      <c r="E309" s="6"/>
      <c r="F309" s="17"/>
    </row>
    <row r="310" spans="1:6" ht="12.75">
      <c r="A310" s="6"/>
      <c r="B310" s="6"/>
      <c r="C310" s="6"/>
      <c r="E310" s="6"/>
      <c r="F310" s="17"/>
    </row>
    <row r="311" spans="1:6" ht="12.75">
      <c r="A311" s="6"/>
      <c r="B311" s="6"/>
      <c r="C311" s="6"/>
      <c r="E311" s="6"/>
      <c r="F311" s="17"/>
    </row>
    <row r="312" spans="1:6" ht="12.75">
      <c r="A312" s="6"/>
      <c r="B312" s="6"/>
      <c r="C312" s="6"/>
      <c r="E312" s="6"/>
      <c r="F312" s="17"/>
    </row>
    <row r="313" spans="1:6" ht="12.75">
      <c r="A313" s="6"/>
      <c r="B313" s="6"/>
      <c r="C313" s="6"/>
      <c r="E313" s="6"/>
      <c r="F313" s="17"/>
    </row>
    <row r="314" spans="1:6" ht="12.75">
      <c r="A314" s="6"/>
      <c r="B314" s="6"/>
      <c r="C314" s="6"/>
      <c r="E314" s="6"/>
      <c r="F314" s="17"/>
    </row>
    <row r="315" spans="1:6" ht="12.75">
      <c r="A315" s="6"/>
      <c r="B315" s="6"/>
      <c r="C315" s="6"/>
      <c r="E315" s="6"/>
      <c r="F315" s="17"/>
    </row>
    <row r="316" spans="1:6" ht="12.75">
      <c r="A316" s="6"/>
      <c r="B316" s="6"/>
      <c r="C316" s="6"/>
      <c r="E316" s="6"/>
      <c r="F316" s="17"/>
    </row>
    <row r="317" spans="1:6" ht="12.75">
      <c r="A317" s="6"/>
      <c r="B317" s="6"/>
      <c r="C317" s="6"/>
      <c r="E317" s="6"/>
      <c r="F317" s="17"/>
    </row>
    <row r="318" spans="1:6" ht="12.75">
      <c r="A318" s="6"/>
      <c r="B318" s="6"/>
      <c r="C318" s="6"/>
      <c r="E318" s="6"/>
      <c r="F318" s="17"/>
    </row>
    <row r="319" spans="1:6" ht="12.75">
      <c r="A319" s="6"/>
      <c r="B319" s="6"/>
      <c r="C319" s="6"/>
      <c r="E319" s="6"/>
      <c r="F319" s="17"/>
    </row>
    <row r="320" spans="1:6" ht="12.75">
      <c r="A320" s="6"/>
      <c r="B320" s="6"/>
      <c r="C320" s="6"/>
      <c r="E320" s="6"/>
      <c r="F320" s="17"/>
    </row>
    <row r="321" spans="1:6" ht="12.75">
      <c r="A321" s="6"/>
      <c r="B321" s="6"/>
      <c r="C321" s="6"/>
      <c r="E321" s="6"/>
      <c r="F321" s="17"/>
    </row>
    <row r="322" spans="1:6" ht="12.75">
      <c r="A322" s="6"/>
      <c r="B322" s="6"/>
      <c r="C322" s="6"/>
      <c r="E322" s="6"/>
      <c r="F322" s="17"/>
    </row>
    <row r="323" spans="1:6" ht="12.75">
      <c r="A323" s="6"/>
      <c r="B323" s="6"/>
      <c r="C323" s="6"/>
      <c r="E323" s="6"/>
      <c r="F323" s="17"/>
    </row>
    <row r="324" spans="1:6" ht="12.75">
      <c r="A324" s="6"/>
      <c r="B324" s="6"/>
      <c r="C324" s="6"/>
      <c r="E324" s="6"/>
      <c r="F324" s="17"/>
    </row>
    <row r="325" spans="1:6" ht="12.75">
      <c r="A325" s="6"/>
      <c r="B325" s="6"/>
      <c r="C325" s="6"/>
      <c r="E325" s="6"/>
      <c r="F325" s="17"/>
    </row>
    <row r="326" spans="1:6" ht="12.75">
      <c r="A326" s="6"/>
      <c r="B326" s="6"/>
      <c r="C326" s="6"/>
      <c r="E326" s="6"/>
      <c r="F326" s="17"/>
    </row>
    <row r="327" spans="1:6" ht="12.75">
      <c r="A327" s="6"/>
      <c r="B327" s="6"/>
      <c r="C327" s="6"/>
      <c r="E327" s="6"/>
      <c r="F327" s="17"/>
    </row>
    <row r="328" spans="1:6" ht="12.75">
      <c r="A328" s="6"/>
      <c r="B328" s="6"/>
      <c r="C328" s="6"/>
      <c r="E328" s="6"/>
      <c r="F328" s="17"/>
    </row>
    <row r="329" spans="1:6" ht="12.75">
      <c r="A329" s="6"/>
      <c r="B329" s="6"/>
      <c r="C329" s="6"/>
      <c r="E329" s="6"/>
      <c r="F329" s="17"/>
    </row>
    <row r="330" spans="1:6" ht="12.75">
      <c r="A330" s="6"/>
      <c r="B330" s="6"/>
      <c r="C330" s="6"/>
      <c r="E330" s="6"/>
      <c r="F330" s="17"/>
    </row>
    <row r="331" spans="1:6" ht="12.75">
      <c r="A331" s="6"/>
      <c r="B331" s="6"/>
      <c r="C331" s="6"/>
      <c r="E331" s="6"/>
      <c r="F331" s="17"/>
    </row>
    <row r="332" spans="1:6" ht="12.75">
      <c r="A332" s="6"/>
      <c r="B332" s="6"/>
      <c r="C332" s="6"/>
      <c r="E332" s="6"/>
      <c r="F332" s="17"/>
    </row>
    <row r="333" spans="1:6" ht="12.75">
      <c r="A333" s="6"/>
      <c r="B333" s="6"/>
      <c r="C333" s="6"/>
      <c r="E333" s="6"/>
      <c r="F333" s="17"/>
    </row>
    <row r="334" spans="1:6" ht="12.75">
      <c r="A334" s="6"/>
      <c r="B334" s="6"/>
      <c r="C334" s="6"/>
      <c r="E334" s="6"/>
      <c r="F334" s="17"/>
    </row>
    <row r="335" spans="1:6" ht="12.75">
      <c r="A335" s="6"/>
      <c r="B335" s="6"/>
      <c r="C335" s="6"/>
      <c r="E335" s="6"/>
      <c r="F335" s="17"/>
    </row>
    <row r="336" spans="1:6" ht="12.75">
      <c r="A336" s="6"/>
      <c r="B336" s="6"/>
      <c r="C336" s="6"/>
      <c r="E336" s="6"/>
      <c r="F336" s="17"/>
    </row>
    <row r="337" spans="1:6" ht="12.75">
      <c r="A337" s="6"/>
      <c r="B337" s="6"/>
      <c r="C337" s="6"/>
      <c r="E337" s="6"/>
      <c r="F337" s="17"/>
    </row>
    <row r="338" spans="1:6" ht="12.75">
      <c r="A338" s="6"/>
      <c r="B338" s="6"/>
      <c r="C338" s="6"/>
      <c r="E338" s="6"/>
      <c r="F338" s="17"/>
    </row>
    <row r="339" spans="1:6" ht="12.75">
      <c r="A339" s="6"/>
      <c r="B339" s="6"/>
      <c r="C339" s="6"/>
      <c r="E339" s="6"/>
      <c r="F339" s="17"/>
    </row>
    <row r="340" spans="1:6" ht="12.75">
      <c r="A340" s="6"/>
      <c r="B340" s="6"/>
      <c r="C340" s="6"/>
      <c r="E340" s="6"/>
      <c r="F340" s="17"/>
    </row>
    <row r="341" spans="1:6" ht="12.75">
      <c r="A341" s="6"/>
      <c r="B341" s="6"/>
      <c r="C341" s="6"/>
      <c r="E341" s="6"/>
      <c r="F341" s="17"/>
    </row>
    <row r="342" spans="1:6" ht="12.75">
      <c r="A342" s="6"/>
      <c r="B342" s="6"/>
      <c r="C342" s="6"/>
      <c r="E342" s="6"/>
      <c r="F342" s="17"/>
    </row>
    <row r="343" spans="1:6" ht="12.75">
      <c r="A343" s="6"/>
      <c r="B343" s="6"/>
      <c r="C343" s="6"/>
      <c r="E343" s="6"/>
      <c r="F343" s="17"/>
    </row>
    <row r="344" spans="1:6" ht="12.75">
      <c r="A344" s="6"/>
      <c r="B344" s="6"/>
      <c r="C344" s="6"/>
      <c r="E344" s="6"/>
      <c r="F344" s="17"/>
    </row>
  </sheetData>
  <sheetProtection/>
  <mergeCells count="10">
    <mergeCell ref="A4:F4"/>
    <mergeCell ref="E6:E8"/>
    <mergeCell ref="F6:F8"/>
    <mergeCell ref="A6:A8"/>
    <mergeCell ref="B6:B8"/>
    <mergeCell ref="C6:C8"/>
    <mergeCell ref="A154:F154"/>
    <mergeCell ref="A83:F83"/>
    <mergeCell ref="A9:F9"/>
    <mergeCell ref="D6:D8"/>
  </mergeCells>
  <printOptions/>
  <pageMargins left="1.1811023622047245" right="0.1968503937007874" top="0.1968503937007874" bottom="0.1968503937007874" header="0" footer="0"/>
  <pageSetup fitToHeight="500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Бондарчук</cp:lastModifiedBy>
  <cp:lastPrinted>2019-11-14T09:37:13Z</cp:lastPrinted>
  <dcterms:created xsi:type="dcterms:W3CDTF">2019-11-12T05:57:40Z</dcterms:created>
  <dcterms:modified xsi:type="dcterms:W3CDTF">2019-11-15T12:26:35Z</dcterms:modified>
  <cp:category/>
  <cp:version/>
  <cp:contentType/>
  <cp:contentStatus/>
</cp:coreProperties>
</file>