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320" windowHeight="10920" activeTab="0"/>
  </bookViews>
  <sheets>
    <sheet name="звіт" sheetId="1" r:id="rId1"/>
  </sheets>
  <definedNames>
    <definedName name="_xlnm.Print_Area" localSheetId="0">'звіт'!$A$1:$L$42</definedName>
  </definedNames>
  <calcPr fullCalcOnLoad="1"/>
</workbook>
</file>

<file path=xl/sharedStrings.xml><?xml version="1.0" encoding="utf-8"?>
<sst xmlns="http://schemas.openxmlformats.org/spreadsheetml/2006/main" count="73" uniqueCount="62">
  <si>
    <t>назва комунального підприємства</t>
  </si>
  <si>
    <t>№ з/п</t>
  </si>
  <si>
    <t>план</t>
  </si>
  <si>
    <t>виконано</t>
  </si>
  <si>
    <t>% виконання</t>
  </si>
  <si>
    <t>в тому числі</t>
  </si>
  <si>
    <t>січень</t>
  </si>
  <si>
    <t>лютий</t>
  </si>
  <si>
    <t>березень</t>
  </si>
  <si>
    <t>Заробітна плата</t>
  </si>
  <si>
    <t>Нарахування на заробітну плату</t>
  </si>
  <si>
    <t>Матеріали-всього</t>
  </si>
  <si>
    <t>з них</t>
  </si>
  <si>
    <t>паливо-мастильні матеріали</t>
  </si>
  <si>
    <t>електроенергія</t>
  </si>
  <si>
    <t>Оплата послуг (крім комунальних)-всього</t>
  </si>
  <si>
    <t>відсотки банку</t>
  </si>
  <si>
    <t>автопослуги</t>
  </si>
  <si>
    <t>Оплата комунальних послуг-всього</t>
  </si>
  <si>
    <t>1.1</t>
  </si>
  <si>
    <t>1.2</t>
  </si>
  <si>
    <t>1.3</t>
  </si>
  <si>
    <t>1.3.1</t>
  </si>
  <si>
    <t>1.3.2</t>
  </si>
  <si>
    <t>1.3.3</t>
  </si>
  <si>
    <t>1.3.4</t>
  </si>
  <si>
    <t>1.4</t>
  </si>
  <si>
    <t>1.4.2</t>
  </si>
  <si>
    <t>1.5</t>
  </si>
  <si>
    <t>1.5.1</t>
  </si>
  <si>
    <t>1.5.2</t>
  </si>
  <si>
    <t>1.5.3</t>
  </si>
  <si>
    <t>1.5.4</t>
  </si>
  <si>
    <t>1.6</t>
  </si>
  <si>
    <t>1.6.1</t>
  </si>
  <si>
    <t>1.6.2</t>
  </si>
  <si>
    <t>2</t>
  </si>
  <si>
    <t>Інші видатки-всього</t>
  </si>
  <si>
    <t xml:space="preserve">господарчі товари </t>
  </si>
  <si>
    <t>запчастини</t>
  </si>
  <si>
    <t>підпис</t>
  </si>
  <si>
    <t>водопостачання, вивіз ТПВ</t>
  </si>
  <si>
    <t>інші (крупні суми розшифрувати): видатки на відрядження</t>
  </si>
  <si>
    <t>Назва видатків, об'єктів</t>
  </si>
  <si>
    <t xml:space="preserve"> </t>
  </si>
  <si>
    <t>послуги зв'язку, інтернет</t>
  </si>
  <si>
    <t>податки (податок на нерухоме майно, земельний податок)</t>
  </si>
  <si>
    <t>ВСЬОГО (тис.грн.):</t>
  </si>
  <si>
    <t>Залишок (тис.грн.)</t>
  </si>
  <si>
    <t>Видатки (благоустрій, зовнішнє освітлення, тощо)-всього (тис.грн.):</t>
  </si>
  <si>
    <t>КП "Павлоград-Світло" ПМР</t>
  </si>
  <si>
    <t>Спеціальний фонд-всього (тис.грн.):</t>
  </si>
  <si>
    <t>1.4.1</t>
  </si>
  <si>
    <t>2.2</t>
  </si>
  <si>
    <t>Звіт про використання бюджетних коштів за І квартал  2020 рік</t>
  </si>
  <si>
    <t xml:space="preserve"> І квартал  2020 рік</t>
  </si>
  <si>
    <t>технічне переоснащення (ЗТП-9)</t>
  </si>
  <si>
    <t>КПКВКМБ 1216030</t>
  </si>
  <si>
    <t xml:space="preserve">Керівник                                                                                                                                                                                                                   </t>
  </si>
  <si>
    <t xml:space="preserve">  Сінюков Б.А.</t>
  </si>
  <si>
    <t>інші (розшифрувати) : електротовари, фарба для розмітки доріг, дорожні знаки, комп'ютерне обладнання, канцтовари та ін.</t>
  </si>
  <si>
    <t>інші послуги (крупні суми розшифрувати): пломб./розпл., технічна перевірка лічильників, обслуговування комп. техніки, навчання; програмне забезпечення та ін.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</si>
</sst>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0.00000"/>
    <numFmt numFmtId="184" formatCode="0.0000000"/>
    <numFmt numFmtId="185" formatCode="0.000000"/>
    <numFmt numFmtId="186" formatCode="0.0000000000"/>
    <numFmt numFmtId="187" formatCode="0.000000000"/>
    <numFmt numFmtId="188" formatCode="0.00000000"/>
    <numFmt numFmtId="189" formatCode="[$-FC19]d\ mmmm\ yyyy\ &quot;г.&quot;"/>
    <numFmt numFmtId="190" formatCode="#,##0.0"/>
  </numFmts>
  <fonts count="47">
    <font>
      <sz val="10"/>
      <name val="Arial Cyr"/>
      <family val="0"/>
    </font>
    <font>
      <sz val="10"/>
      <name val="Times New Roman"/>
      <family val="1"/>
    </font>
    <font>
      <sz val="14"/>
      <name val="Arial Cyr"/>
      <family val="0"/>
    </font>
    <font>
      <sz val="15"/>
      <name val="Times New Roman"/>
      <family val="1"/>
    </font>
    <font>
      <b/>
      <sz val="48"/>
      <name val="Times New Roman"/>
      <family val="1"/>
    </font>
    <font>
      <u val="single"/>
      <sz val="48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sz val="36"/>
      <name val="Times New Roman"/>
      <family val="1"/>
    </font>
    <font>
      <i/>
      <sz val="30"/>
      <name val="Times New Roman"/>
      <family val="1"/>
    </font>
    <font>
      <sz val="3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49" fontId="7" fillId="33" borderId="10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justify" vertical="center"/>
    </xf>
    <xf numFmtId="190" fontId="46" fillId="33" borderId="12" xfId="0" applyNumberFormat="1" applyFont="1" applyFill="1" applyBorder="1" applyAlignment="1">
      <alignment horizontal="center" vertical="center"/>
    </xf>
    <xf numFmtId="190" fontId="46" fillId="33" borderId="11" xfId="0" applyNumberFormat="1" applyFont="1" applyFill="1" applyBorder="1" applyAlignment="1">
      <alignment horizontal="center" vertical="center"/>
    </xf>
    <xf numFmtId="190" fontId="46" fillId="33" borderId="13" xfId="0" applyNumberFormat="1" applyFont="1" applyFill="1" applyBorder="1" applyAlignment="1">
      <alignment horizontal="center" vertical="center"/>
    </xf>
    <xf numFmtId="190" fontId="7" fillId="33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justify" vertical="center"/>
    </xf>
    <xf numFmtId="190" fontId="46" fillId="0" borderId="12" xfId="0" applyNumberFormat="1" applyFont="1" applyFill="1" applyBorder="1" applyAlignment="1">
      <alignment horizontal="center" vertical="center"/>
    </xf>
    <xf numFmtId="190" fontId="46" fillId="0" borderId="12" xfId="0" applyNumberFormat="1" applyFont="1" applyBorder="1" applyAlignment="1">
      <alignment horizontal="center" vertical="center"/>
    </xf>
    <xf numFmtId="190" fontId="46" fillId="0" borderId="16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90" fontId="46" fillId="0" borderId="0" xfId="0" applyNumberFormat="1" applyFont="1" applyFill="1" applyBorder="1" applyAlignment="1">
      <alignment horizontal="center" vertical="center"/>
    </xf>
    <xf numFmtId="190" fontId="46" fillId="0" borderId="16" xfId="0" applyNumberFormat="1" applyFont="1" applyFill="1" applyBorder="1" applyAlignment="1">
      <alignment horizontal="center" vertical="center"/>
    </xf>
    <xf numFmtId="190" fontId="7" fillId="0" borderId="12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2" xfId="0" applyFont="1" applyFill="1" applyBorder="1" applyAlignment="1">
      <alignment horizontal="justify" vertical="center"/>
    </xf>
    <xf numFmtId="49" fontId="7" fillId="33" borderId="15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justify" vertical="center"/>
    </xf>
    <xf numFmtId="190" fontId="7" fillId="33" borderId="12" xfId="0" applyNumberFormat="1" applyFont="1" applyFill="1" applyBorder="1" applyAlignment="1">
      <alignment horizontal="center" vertical="center"/>
    </xf>
    <xf numFmtId="190" fontId="7" fillId="33" borderId="17" xfId="0" applyNumberFormat="1" applyFont="1" applyFill="1" applyBorder="1" applyAlignment="1">
      <alignment horizontal="center" vertical="center"/>
    </xf>
    <xf numFmtId="190" fontId="7" fillId="0" borderId="12" xfId="0" applyNumberFormat="1" applyFont="1" applyBorder="1" applyAlignment="1">
      <alignment horizontal="center" vertical="center"/>
    </xf>
    <xf numFmtId="190" fontId="7" fillId="0" borderId="16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90" fontId="7" fillId="0" borderId="17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justify" vertical="center"/>
    </xf>
    <xf numFmtId="49" fontId="7" fillId="33" borderId="21" xfId="0" applyNumberFormat="1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justify" vertical="center"/>
    </xf>
    <xf numFmtId="180" fontId="7" fillId="33" borderId="22" xfId="0" applyNumberFormat="1" applyFont="1" applyFill="1" applyBorder="1" applyAlignment="1">
      <alignment horizontal="center" vertical="center"/>
    </xf>
    <xf numFmtId="190" fontId="46" fillId="33" borderId="22" xfId="0" applyNumberFormat="1" applyFont="1" applyFill="1" applyBorder="1" applyAlignment="1">
      <alignment horizontal="center" vertical="center"/>
    </xf>
    <xf numFmtId="190" fontId="7" fillId="33" borderId="23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 textRotation="90"/>
    </xf>
    <xf numFmtId="0" fontId="6" fillId="0" borderId="24" xfId="0" applyFont="1" applyBorder="1" applyAlignment="1">
      <alignment horizontal="center" vertical="center" textRotation="90"/>
    </xf>
    <xf numFmtId="49" fontId="6" fillId="0" borderId="22" xfId="0" applyNumberFormat="1" applyFont="1" applyBorder="1" applyAlignment="1">
      <alignment horizontal="center" vertical="center" textRotation="90"/>
    </xf>
    <xf numFmtId="49" fontId="7" fillId="34" borderId="15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justify" vertical="center"/>
    </xf>
    <xf numFmtId="190" fontId="46" fillId="34" borderId="12" xfId="0" applyNumberFormat="1" applyFont="1" applyFill="1" applyBorder="1" applyAlignment="1">
      <alignment horizontal="center" vertical="center"/>
    </xf>
    <xf numFmtId="190" fontId="7" fillId="34" borderId="12" xfId="0" applyNumberFormat="1" applyFont="1" applyFill="1" applyBorder="1" applyAlignment="1">
      <alignment horizontal="center" vertical="center"/>
    </xf>
    <xf numFmtId="190" fontId="7" fillId="34" borderId="17" xfId="0" applyNumberFormat="1" applyFont="1" applyFill="1" applyBorder="1" applyAlignment="1">
      <alignment horizontal="center" vertical="center"/>
    </xf>
    <xf numFmtId="190" fontId="7" fillId="34" borderId="18" xfId="0" applyNumberFormat="1" applyFont="1" applyFill="1" applyBorder="1" applyAlignment="1">
      <alignment horizontal="center" vertical="center"/>
    </xf>
    <xf numFmtId="190" fontId="7" fillId="0" borderId="18" xfId="0" applyNumberFormat="1" applyFont="1" applyFill="1" applyBorder="1" applyAlignment="1">
      <alignment horizontal="center" vertical="center"/>
    </xf>
    <xf numFmtId="190" fontId="7" fillId="0" borderId="17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10" fillId="0" borderId="39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zoomScale="40" zoomScaleNormal="40" zoomScalePageLayoutView="0" workbookViewId="0" topLeftCell="A19">
      <selection activeCell="L10" sqref="L10"/>
    </sheetView>
  </sheetViews>
  <sheetFormatPr defaultColWidth="9.00390625" defaultRowHeight="12.75"/>
  <cols>
    <col min="1" max="1" width="16.75390625" style="4" customWidth="1"/>
    <col min="2" max="2" width="105.00390625" style="0" customWidth="1"/>
    <col min="3" max="3" width="21.875" style="0" customWidth="1"/>
    <col min="4" max="4" width="22.25390625" style="0" customWidth="1"/>
    <col min="5" max="5" width="23.00390625" style="0" customWidth="1"/>
    <col min="6" max="6" width="19.00390625" style="0" customWidth="1"/>
    <col min="7" max="7" width="19.25390625" style="0" customWidth="1"/>
    <col min="8" max="8" width="19.375" style="0" customWidth="1"/>
    <col min="9" max="9" width="20.375" style="0" customWidth="1"/>
    <col min="10" max="10" width="20.125" style="0" customWidth="1"/>
    <col min="11" max="11" width="20.375" style="0" customWidth="1"/>
    <col min="12" max="12" width="25.00390625" style="0" customWidth="1"/>
  </cols>
  <sheetData>
    <row r="1" spans="1:12" ht="64.5" customHeight="1">
      <c r="A1" s="66" t="s">
        <v>54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63" customHeight="1">
      <c r="A2" s="67" t="s">
        <v>50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40.5" customHeight="1">
      <c r="A3" s="68" t="s">
        <v>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ht="57.75" customHeight="1" thickBot="1">
      <c r="A4" s="75" t="s">
        <v>57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48" customHeight="1">
      <c r="A5" s="72" t="s">
        <v>1</v>
      </c>
      <c r="B5" s="69" t="s">
        <v>43</v>
      </c>
      <c r="C5" s="54" t="s">
        <v>55</v>
      </c>
      <c r="D5" s="55"/>
      <c r="E5" s="56"/>
      <c r="F5" s="52" t="s">
        <v>5</v>
      </c>
      <c r="G5" s="53"/>
      <c r="H5" s="53"/>
      <c r="I5" s="53"/>
      <c r="J5" s="53"/>
      <c r="K5" s="53"/>
      <c r="L5" s="60" t="s">
        <v>48</v>
      </c>
    </row>
    <row r="6" spans="1:12" ht="56.25" customHeight="1">
      <c r="A6" s="73"/>
      <c r="B6" s="70"/>
      <c r="C6" s="57"/>
      <c r="D6" s="58"/>
      <c r="E6" s="59"/>
      <c r="F6" s="64" t="s">
        <v>6</v>
      </c>
      <c r="G6" s="65"/>
      <c r="H6" s="64" t="s">
        <v>7</v>
      </c>
      <c r="I6" s="65"/>
      <c r="J6" s="64" t="s">
        <v>8</v>
      </c>
      <c r="K6" s="65"/>
      <c r="L6" s="61"/>
    </row>
    <row r="7" spans="1:12" ht="207.75" customHeight="1" thickBot="1">
      <c r="A7" s="74"/>
      <c r="B7" s="71"/>
      <c r="C7" s="40" t="s">
        <v>2</v>
      </c>
      <c r="D7" s="40" t="s">
        <v>3</v>
      </c>
      <c r="E7" s="42" t="s">
        <v>4</v>
      </c>
      <c r="F7" s="40" t="s">
        <v>2</v>
      </c>
      <c r="G7" s="40" t="s">
        <v>3</v>
      </c>
      <c r="H7" s="40" t="s">
        <v>2</v>
      </c>
      <c r="I7" s="40" t="s">
        <v>3</v>
      </c>
      <c r="J7" s="40" t="s">
        <v>2</v>
      </c>
      <c r="K7" s="41" t="s">
        <v>3</v>
      </c>
      <c r="L7" s="62"/>
    </row>
    <row r="8" spans="1:12" ht="81.75" customHeight="1">
      <c r="A8" s="6">
        <v>1</v>
      </c>
      <c r="B8" s="7" t="s">
        <v>49</v>
      </c>
      <c r="C8" s="8">
        <f>F8+H8+J8</f>
        <v>4646.6</v>
      </c>
      <c r="D8" s="8">
        <f>G8+I8+K8</f>
        <v>2728.3</v>
      </c>
      <c r="E8" s="9">
        <f>D8/C8*100</f>
        <v>58.71605044548702</v>
      </c>
      <c r="F8" s="9">
        <f aca="true" t="shared" si="0" ref="F8:K8">F10+F11+F12+F18+F22+F28</f>
        <v>1544.8000000000002</v>
      </c>
      <c r="G8" s="9">
        <f t="shared" si="0"/>
        <v>169</v>
      </c>
      <c r="H8" s="9">
        <f t="shared" si="0"/>
        <v>1568.2</v>
      </c>
      <c r="I8" s="9">
        <f t="shared" si="0"/>
        <v>1070.1000000000001</v>
      </c>
      <c r="J8" s="9">
        <f t="shared" si="0"/>
        <v>1533.6000000000001</v>
      </c>
      <c r="K8" s="10">
        <f t="shared" si="0"/>
        <v>1489.1999999999998</v>
      </c>
      <c r="L8" s="11">
        <f>C8-D8</f>
        <v>1918.3000000000002</v>
      </c>
    </row>
    <row r="9" spans="1:12" ht="53.25" customHeight="1">
      <c r="A9" s="12"/>
      <c r="B9" s="13" t="s">
        <v>5</v>
      </c>
      <c r="C9" s="14"/>
      <c r="D9" s="14"/>
      <c r="E9" s="15"/>
      <c r="F9" s="14"/>
      <c r="G9" s="14"/>
      <c r="H9" s="14"/>
      <c r="I9" s="14"/>
      <c r="J9" s="15"/>
      <c r="K9" s="16"/>
      <c r="L9" s="17"/>
    </row>
    <row r="10" spans="1:13" ht="52.5" customHeight="1">
      <c r="A10" s="12" t="s">
        <v>19</v>
      </c>
      <c r="B10" s="13" t="s">
        <v>9</v>
      </c>
      <c r="C10" s="14">
        <f aca="true" t="shared" si="1" ref="C10:D12">F10+H10+J10</f>
        <v>1394.6</v>
      </c>
      <c r="D10" s="14">
        <f t="shared" si="1"/>
        <v>788.5</v>
      </c>
      <c r="E10" s="14">
        <f>D10/C10*100</f>
        <v>56.53950953678475</v>
      </c>
      <c r="F10" s="14">
        <v>460.8</v>
      </c>
      <c r="G10" s="18">
        <v>127.9</v>
      </c>
      <c r="H10" s="14">
        <v>465.8</v>
      </c>
      <c r="I10" s="14">
        <v>342.3</v>
      </c>
      <c r="J10" s="14">
        <v>468</v>
      </c>
      <c r="K10" s="19">
        <v>318.3</v>
      </c>
      <c r="L10" s="49">
        <f>C10-D10</f>
        <v>606.0999999999999</v>
      </c>
      <c r="M10" t="s">
        <v>44</v>
      </c>
    </row>
    <row r="11" spans="1:12" ht="56.25" customHeight="1">
      <c r="A11" s="12" t="s">
        <v>20</v>
      </c>
      <c r="B11" s="13" t="s">
        <v>10</v>
      </c>
      <c r="C11" s="14">
        <f t="shared" si="1"/>
        <v>315.2</v>
      </c>
      <c r="D11" s="14">
        <f t="shared" si="1"/>
        <v>175.5</v>
      </c>
      <c r="E11" s="14">
        <f>D11/C11*100</f>
        <v>55.67893401015228</v>
      </c>
      <c r="F11" s="14">
        <v>104.2</v>
      </c>
      <c r="G11" s="14">
        <v>28.1</v>
      </c>
      <c r="H11" s="14">
        <v>105.3</v>
      </c>
      <c r="I11" s="14">
        <v>76.4</v>
      </c>
      <c r="J11" s="14">
        <v>105.7</v>
      </c>
      <c r="K11" s="19">
        <v>71</v>
      </c>
      <c r="L11" s="50">
        <f>C11-D11</f>
        <v>139.7</v>
      </c>
    </row>
    <row r="12" spans="1:12" ht="50.25" customHeight="1">
      <c r="A12" s="43" t="s">
        <v>21</v>
      </c>
      <c r="B12" s="44" t="s">
        <v>11</v>
      </c>
      <c r="C12" s="45">
        <f t="shared" si="1"/>
        <v>688.5</v>
      </c>
      <c r="D12" s="45">
        <f t="shared" si="1"/>
        <v>506.79999999999995</v>
      </c>
      <c r="E12" s="46">
        <f>D12/C12*100</f>
        <v>73.60929557007988</v>
      </c>
      <c r="F12" s="46">
        <f aca="true" t="shared" si="2" ref="F12:K12">F14+F15+F16+F17</f>
        <v>185.7</v>
      </c>
      <c r="G12" s="46">
        <f t="shared" si="2"/>
        <v>7.1</v>
      </c>
      <c r="H12" s="46">
        <f t="shared" si="2"/>
        <v>229.4</v>
      </c>
      <c r="I12" s="46">
        <f t="shared" si="2"/>
        <v>138.5</v>
      </c>
      <c r="J12" s="46">
        <f t="shared" si="2"/>
        <v>273.4</v>
      </c>
      <c r="K12" s="46">
        <f t="shared" si="2"/>
        <v>361.2</v>
      </c>
      <c r="L12" s="48">
        <f>C12-D12</f>
        <v>181.70000000000005</v>
      </c>
    </row>
    <row r="13" spans="1:12" ht="51.75" customHeight="1">
      <c r="A13" s="12"/>
      <c r="B13" s="13" t="s">
        <v>12</v>
      </c>
      <c r="C13" s="14"/>
      <c r="D13" s="14"/>
      <c r="E13" s="14"/>
      <c r="F13" s="14"/>
      <c r="G13" s="14"/>
      <c r="H13" s="14"/>
      <c r="I13" s="14"/>
      <c r="J13" s="14"/>
      <c r="K13" s="19"/>
      <c r="L13" s="21"/>
    </row>
    <row r="14" spans="1:12" ht="60.75" customHeight="1">
      <c r="A14" s="12" t="s">
        <v>22</v>
      </c>
      <c r="B14" s="13" t="s">
        <v>13</v>
      </c>
      <c r="C14" s="14">
        <f>F14+H14+J14</f>
        <v>110.1</v>
      </c>
      <c r="D14" s="14">
        <f>G14+I14+K14</f>
        <v>107.6</v>
      </c>
      <c r="E14" s="14">
        <f>D14/C14*100</f>
        <v>97.72933696639419</v>
      </c>
      <c r="F14" s="14">
        <v>32.1</v>
      </c>
      <c r="G14" s="14">
        <v>0</v>
      </c>
      <c r="H14" s="14">
        <v>36</v>
      </c>
      <c r="I14" s="14">
        <v>0</v>
      </c>
      <c r="J14" s="14">
        <v>42</v>
      </c>
      <c r="K14" s="19">
        <v>107.6</v>
      </c>
      <c r="L14" s="50">
        <f>C14-D14</f>
        <v>2.5</v>
      </c>
    </row>
    <row r="15" spans="1:12" ht="65.25" customHeight="1">
      <c r="A15" s="12" t="s">
        <v>23</v>
      </c>
      <c r="B15" s="13" t="s">
        <v>38</v>
      </c>
      <c r="C15" s="14"/>
      <c r="D15" s="14"/>
      <c r="E15" s="14"/>
      <c r="F15" s="14"/>
      <c r="G15" s="14"/>
      <c r="H15" s="14"/>
      <c r="I15" s="14"/>
      <c r="J15" s="14"/>
      <c r="K15" s="19"/>
      <c r="L15" s="22"/>
    </row>
    <row r="16" spans="1:12" ht="59.25" customHeight="1">
      <c r="A16" s="12" t="s">
        <v>24</v>
      </c>
      <c r="B16" s="13" t="s">
        <v>39</v>
      </c>
      <c r="C16" s="14">
        <f aca="true" t="shared" si="3" ref="C16:D18">F16+H16+J16</f>
        <v>37.9</v>
      </c>
      <c r="D16" s="14">
        <f t="shared" si="3"/>
        <v>7.9</v>
      </c>
      <c r="E16" s="14">
        <f>D16/C16*100</f>
        <v>20.844327176781004</v>
      </c>
      <c r="F16" s="14">
        <v>8.6</v>
      </c>
      <c r="G16" s="14">
        <v>5.2</v>
      </c>
      <c r="H16" s="14">
        <v>13.4</v>
      </c>
      <c r="I16" s="14">
        <v>2.6</v>
      </c>
      <c r="J16" s="14">
        <v>15.9</v>
      </c>
      <c r="K16" s="19">
        <v>0.1</v>
      </c>
      <c r="L16" s="50">
        <f>C16-D16</f>
        <v>30</v>
      </c>
    </row>
    <row r="17" spans="1:12" ht="122.25" customHeight="1">
      <c r="A17" s="12" t="s">
        <v>25</v>
      </c>
      <c r="B17" s="13" t="s">
        <v>60</v>
      </c>
      <c r="C17" s="14">
        <f t="shared" si="3"/>
        <v>540.5</v>
      </c>
      <c r="D17" s="14">
        <f t="shared" si="3"/>
        <v>391.3</v>
      </c>
      <c r="E17" s="14">
        <f>D17/C17*100</f>
        <v>72.3959296947271</v>
      </c>
      <c r="F17" s="14">
        <v>145</v>
      </c>
      <c r="G17" s="14">
        <v>1.9</v>
      </c>
      <c r="H17" s="14">
        <v>180</v>
      </c>
      <c r="I17" s="14">
        <v>135.9</v>
      </c>
      <c r="J17" s="14">
        <v>215.5</v>
      </c>
      <c r="K17" s="19">
        <v>253.5</v>
      </c>
      <c r="L17" s="49">
        <f>C17-D17</f>
        <v>149.2</v>
      </c>
    </row>
    <row r="18" spans="1:12" ht="52.5" customHeight="1">
      <c r="A18" s="43" t="s">
        <v>26</v>
      </c>
      <c r="B18" s="44" t="s">
        <v>18</v>
      </c>
      <c r="C18" s="45">
        <f t="shared" si="3"/>
        <v>2185.1</v>
      </c>
      <c r="D18" s="45">
        <f t="shared" si="3"/>
        <v>1226.2</v>
      </c>
      <c r="E18" s="46">
        <f>D18/C18*100</f>
        <v>56.11642487757997</v>
      </c>
      <c r="F18" s="46">
        <f aca="true" t="shared" si="4" ref="F18:K18">F20+F21</f>
        <v>764.8000000000001</v>
      </c>
      <c r="G18" s="46">
        <f t="shared" si="4"/>
        <v>5.8999999999999995</v>
      </c>
      <c r="H18" s="46">
        <f t="shared" si="4"/>
        <v>750.2</v>
      </c>
      <c r="I18" s="46">
        <f t="shared" si="4"/>
        <v>512.7</v>
      </c>
      <c r="J18" s="46">
        <f t="shared" si="4"/>
        <v>670.1</v>
      </c>
      <c r="K18" s="46">
        <f t="shared" si="4"/>
        <v>707.6</v>
      </c>
      <c r="L18" s="47">
        <f>C18-D18</f>
        <v>958.8999999999999</v>
      </c>
    </row>
    <row r="19" spans="1:12" ht="45.75" customHeight="1">
      <c r="A19" s="12"/>
      <c r="B19" s="13" t="s">
        <v>12</v>
      </c>
      <c r="C19" s="14"/>
      <c r="D19" s="14"/>
      <c r="E19" s="14"/>
      <c r="F19" s="14"/>
      <c r="G19" s="14"/>
      <c r="H19" s="14"/>
      <c r="I19" s="14"/>
      <c r="J19" s="14"/>
      <c r="K19" s="19"/>
      <c r="L19" s="22"/>
    </row>
    <row r="20" spans="1:12" s="2" customFormat="1" ht="60" customHeight="1">
      <c r="A20" s="12" t="s">
        <v>52</v>
      </c>
      <c r="B20" s="23" t="s">
        <v>14</v>
      </c>
      <c r="C20" s="14">
        <f aca="true" t="shared" si="5" ref="C20:D22">F20+H20+J20</f>
        <v>2184.6</v>
      </c>
      <c r="D20" s="14">
        <f t="shared" si="5"/>
        <v>1226</v>
      </c>
      <c r="E20" s="14">
        <f>D20/C20*100</f>
        <v>56.12011352192622</v>
      </c>
      <c r="F20" s="14">
        <v>764.6</v>
      </c>
      <c r="G20" s="14">
        <v>5.8</v>
      </c>
      <c r="H20" s="14">
        <v>750.1</v>
      </c>
      <c r="I20" s="14">
        <v>512.7</v>
      </c>
      <c r="J20" s="14">
        <v>669.9</v>
      </c>
      <c r="K20" s="19">
        <v>707.5</v>
      </c>
      <c r="L20" s="50">
        <f>C20-D20</f>
        <v>958.5999999999999</v>
      </c>
    </row>
    <row r="21" spans="1:12" s="2" customFormat="1" ht="62.25" customHeight="1">
      <c r="A21" s="12" t="s">
        <v>27</v>
      </c>
      <c r="B21" s="23" t="s">
        <v>41</v>
      </c>
      <c r="C21" s="14">
        <f t="shared" si="5"/>
        <v>0.5</v>
      </c>
      <c r="D21" s="14">
        <f t="shared" si="5"/>
        <v>0.2</v>
      </c>
      <c r="E21" s="14">
        <v>100</v>
      </c>
      <c r="F21" s="14">
        <v>0.2</v>
      </c>
      <c r="G21" s="14">
        <v>0.1</v>
      </c>
      <c r="H21" s="14">
        <v>0.1</v>
      </c>
      <c r="I21" s="14">
        <v>0</v>
      </c>
      <c r="J21" s="14">
        <v>0.2</v>
      </c>
      <c r="K21" s="19">
        <v>0.1</v>
      </c>
      <c r="L21" s="49">
        <f>C21-D21</f>
        <v>0.3</v>
      </c>
    </row>
    <row r="22" spans="1:12" s="2" customFormat="1" ht="54" customHeight="1">
      <c r="A22" s="43" t="s">
        <v>28</v>
      </c>
      <c r="B22" s="44" t="s">
        <v>15</v>
      </c>
      <c r="C22" s="45">
        <f t="shared" si="5"/>
        <v>62.099999999999994</v>
      </c>
      <c r="D22" s="45">
        <f t="shared" si="5"/>
        <v>31.1</v>
      </c>
      <c r="E22" s="46">
        <f>D22/C22*100</f>
        <v>50.080515297906615</v>
      </c>
      <c r="F22" s="46">
        <f aca="true" t="shared" si="6" ref="F22:K22">F24+F25+F26+F27</f>
        <v>28.9</v>
      </c>
      <c r="G22" s="46">
        <f t="shared" si="6"/>
        <v>0</v>
      </c>
      <c r="H22" s="46">
        <f t="shared" si="6"/>
        <v>17</v>
      </c>
      <c r="I22" s="46">
        <f t="shared" si="6"/>
        <v>0</v>
      </c>
      <c r="J22" s="46">
        <f t="shared" si="6"/>
        <v>16.2</v>
      </c>
      <c r="K22" s="46">
        <f t="shared" si="6"/>
        <v>31.1</v>
      </c>
      <c r="L22" s="47">
        <f>C22-D22</f>
        <v>30.999999999999993</v>
      </c>
    </row>
    <row r="23" spans="1:12" s="2" customFormat="1" ht="51" customHeight="1">
      <c r="A23" s="12"/>
      <c r="B23" s="13" t="s">
        <v>12</v>
      </c>
      <c r="C23" s="14"/>
      <c r="D23" s="14"/>
      <c r="E23" s="14"/>
      <c r="F23" s="14"/>
      <c r="G23" s="14"/>
      <c r="H23" s="14"/>
      <c r="I23" s="14"/>
      <c r="J23" s="14"/>
      <c r="K23" s="19"/>
      <c r="L23" s="22"/>
    </row>
    <row r="24" spans="1:12" s="2" customFormat="1" ht="60" customHeight="1">
      <c r="A24" s="12" t="s">
        <v>29</v>
      </c>
      <c r="B24" s="13" t="s">
        <v>16</v>
      </c>
      <c r="C24" s="14"/>
      <c r="D24" s="14"/>
      <c r="E24" s="14"/>
      <c r="F24" s="14"/>
      <c r="G24" s="14"/>
      <c r="H24" s="14"/>
      <c r="I24" s="14"/>
      <c r="J24" s="14"/>
      <c r="K24" s="19"/>
      <c r="L24" s="21"/>
    </row>
    <row r="25" spans="1:12" s="2" customFormat="1" ht="61.5" customHeight="1">
      <c r="A25" s="12" t="s">
        <v>30</v>
      </c>
      <c r="B25" s="13" t="s">
        <v>45</v>
      </c>
      <c r="C25" s="14">
        <f>F25+H25+J25</f>
        <v>2.3</v>
      </c>
      <c r="D25" s="14">
        <f>G25+I25+K25</f>
        <v>0.6</v>
      </c>
      <c r="E25" s="14">
        <f>D25/C25*100</f>
        <v>26.08695652173913</v>
      </c>
      <c r="F25" s="14">
        <v>0.7</v>
      </c>
      <c r="G25" s="14">
        <v>0</v>
      </c>
      <c r="H25" s="14">
        <v>0.8</v>
      </c>
      <c r="I25" s="14">
        <v>0</v>
      </c>
      <c r="J25" s="14">
        <v>0.8</v>
      </c>
      <c r="K25" s="19">
        <v>0.6</v>
      </c>
      <c r="L25" s="49">
        <f>C25-D25</f>
        <v>1.6999999999999997</v>
      </c>
    </row>
    <row r="26" spans="1:12" s="2" customFormat="1" ht="51.75" customHeight="1">
      <c r="A26" s="12" t="s">
        <v>31</v>
      </c>
      <c r="B26" s="13" t="s">
        <v>17</v>
      </c>
      <c r="C26" s="14"/>
      <c r="D26" s="14"/>
      <c r="E26" s="14"/>
      <c r="F26" s="14"/>
      <c r="G26" s="14"/>
      <c r="H26" s="14"/>
      <c r="I26" s="14"/>
      <c r="J26" s="14"/>
      <c r="K26" s="19"/>
      <c r="L26" s="21"/>
    </row>
    <row r="27" spans="1:12" s="2" customFormat="1" ht="151.5" customHeight="1">
      <c r="A27" s="12" t="s">
        <v>32</v>
      </c>
      <c r="B27" s="13" t="s">
        <v>61</v>
      </c>
      <c r="C27" s="14">
        <f>F27+H27+J27</f>
        <v>59.8</v>
      </c>
      <c r="D27" s="14">
        <f>G27+I27+K27</f>
        <v>30.5</v>
      </c>
      <c r="E27" s="14">
        <f>D27/C27*100</f>
        <v>51.00334448160535</v>
      </c>
      <c r="F27" s="14">
        <v>28.2</v>
      </c>
      <c r="G27" s="14">
        <v>0</v>
      </c>
      <c r="H27" s="14">
        <v>16.2</v>
      </c>
      <c r="I27" s="14">
        <v>0</v>
      </c>
      <c r="J27" s="14">
        <v>15.4</v>
      </c>
      <c r="K27" s="19">
        <v>30.5</v>
      </c>
      <c r="L27" s="49">
        <f>C27-D27</f>
        <v>29.299999999999997</v>
      </c>
    </row>
    <row r="28" spans="1:12" s="2" customFormat="1" ht="61.5" customHeight="1">
      <c r="A28" s="43" t="s">
        <v>33</v>
      </c>
      <c r="B28" s="44" t="s">
        <v>37</v>
      </c>
      <c r="C28" s="45">
        <f>F28+H28+J28</f>
        <v>1.1</v>
      </c>
      <c r="D28" s="45">
        <f>G28+I28+K28</f>
        <v>0.2</v>
      </c>
      <c r="E28" s="46">
        <f>D28/C28*100</f>
        <v>18.181818181818183</v>
      </c>
      <c r="F28" s="46">
        <f aca="true" t="shared" si="7" ref="F28:K28">F30+F31</f>
        <v>0.4</v>
      </c>
      <c r="G28" s="46">
        <f t="shared" si="7"/>
        <v>0</v>
      </c>
      <c r="H28" s="46">
        <f t="shared" si="7"/>
        <v>0.5</v>
      </c>
      <c r="I28" s="46">
        <f t="shared" si="7"/>
        <v>0.2</v>
      </c>
      <c r="J28" s="46">
        <f t="shared" si="7"/>
        <v>0.2</v>
      </c>
      <c r="K28" s="46">
        <f t="shared" si="7"/>
        <v>0</v>
      </c>
      <c r="L28" s="47">
        <f>C28-D28</f>
        <v>0.9000000000000001</v>
      </c>
    </row>
    <row r="29" spans="1:12" s="2" customFormat="1" ht="51.75" customHeight="1">
      <c r="A29" s="12"/>
      <c r="B29" s="13" t="s">
        <v>5</v>
      </c>
      <c r="C29" s="14"/>
      <c r="D29" s="14"/>
      <c r="E29" s="14"/>
      <c r="F29" s="14"/>
      <c r="G29" s="14"/>
      <c r="H29" s="14"/>
      <c r="I29" s="14"/>
      <c r="J29" s="14"/>
      <c r="K29" s="19"/>
      <c r="L29" s="22"/>
    </row>
    <row r="30" spans="1:12" s="2" customFormat="1" ht="79.5" customHeight="1">
      <c r="A30" s="12" t="s">
        <v>34</v>
      </c>
      <c r="B30" s="24" t="s">
        <v>46</v>
      </c>
      <c r="C30" s="14">
        <f aca="true" t="shared" si="8" ref="C30:D32">F30+H30+J30</f>
        <v>0</v>
      </c>
      <c r="D30" s="14">
        <f t="shared" si="8"/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9">
        <v>0</v>
      </c>
      <c r="L30" s="50">
        <f>C30-D30</f>
        <v>0</v>
      </c>
    </row>
    <row r="31" spans="1:12" s="2" customFormat="1" ht="82.5" customHeight="1">
      <c r="A31" s="12" t="s">
        <v>35</v>
      </c>
      <c r="B31" s="13" t="s">
        <v>42</v>
      </c>
      <c r="C31" s="14">
        <f t="shared" si="8"/>
        <v>1.1</v>
      </c>
      <c r="D31" s="14">
        <f t="shared" si="8"/>
        <v>0.2</v>
      </c>
      <c r="E31" s="14">
        <f>D31/C31*100</f>
        <v>18.181818181818183</v>
      </c>
      <c r="F31" s="14">
        <v>0.4</v>
      </c>
      <c r="G31" s="14">
        <v>0</v>
      </c>
      <c r="H31" s="14">
        <v>0.5</v>
      </c>
      <c r="I31" s="14">
        <v>0.2</v>
      </c>
      <c r="J31" s="14">
        <v>0.2</v>
      </c>
      <c r="K31" s="19">
        <v>0</v>
      </c>
      <c r="L31" s="49">
        <f>C31-D31</f>
        <v>0.9000000000000001</v>
      </c>
    </row>
    <row r="32" spans="1:12" s="2" customFormat="1" ht="56.25" customHeight="1">
      <c r="A32" s="25" t="s">
        <v>36</v>
      </c>
      <c r="B32" s="26" t="s">
        <v>51</v>
      </c>
      <c r="C32" s="8">
        <f t="shared" si="8"/>
        <v>65.4</v>
      </c>
      <c r="D32" s="8">
        <f t="shared" si="8"/>
        <v>0</v>
      </c>
      <c r="E32" s="8">
        <v>0</v>
      </c>
      <c r="F32" s="27">
        <v>0</v>
      </c>
      <c r="G32" s="27">
        <v>0</v>
      </c>
      <c r="H32" s="27">
        <v>0</v>
      </c>
      <c r="I32" s="27">
        <v>0</v>
      </c>
      <c r="J32" s="27">
        <f>J34</f>
        <v>65.4</v>
      </c>
      <c r="K32" s="27">
        <v>0</v>
      </c>
      <c r="L32" s="28">
        <f>C32-D32</f>
        <v>65.4</v>
      </c>
    </row>
    <row r="33" spans="1:12" s="2" customFormat="1" ht="45.75" customHeight="1">
      <c r="A33" s="12"/>
      <c r="B33" s="13" t="s">
        <v>5</v>
      </c>
      <c r="C33" s="20"/>
      <c r="D33" s="20"/>
      <c r="E33" s="29"/>
      <c r="F33" s="29"/>
      <c r="G33" s="29"/>
      <c r="H33" s="29"/>
      <c r="I33" s="29"/>
      <c r="J33" s="29"/>
      <c r="K33" s="30"/>
      <c r="L33" s="31"/>
    </row>
    <row r="34" spans="1:12" s="2" customFormat="1" ht="55.5" customHeight="1">
      <c r="A34" s="33" t="s">
        <v>53</v>
      </c>
      <c r="B34" s="34" t="s">
        <v>56</v>
      </c>
      <c r="C34" s="14">
        <f>F34+H34+J34</f>
        <v>65.4</v>
      </c>
      <c r="D34" s="14">
        <f>G34+I34+K34</f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5">
        <v>65.4</v>
      </c>
      <c r="K34" s="16">
        <v>0</v>
      </c>
      <c r="L34" s="32">
        <f>C34-D34</f>
        <v>65.4</v>
      </c>
    </row>
    <row r="35" spans="1:12" s="2" customFormat="1" ht="49.5" customHeight="1" thickBot="1">
      <c r="A35" s="35"/>
      <c r="B35" s="36" t="s">
        <v>47</v>
      </c>
      <c r="C35" s="37">
        <f>C8+C32</f>
        <v>4712</v>
      </c>
      <c r="D35" s="37">
        <f>D8+D32</f>
        <v>2728.3</v>
      </c>
      <c r="E35" s="38">
        <f>D35/C35*100</f>
        <v>57.901103565365034</v>
      </c>
      <c r="F35" s="37">
        <f aca="true" t="shared" si="9" ref="F35:K35">F8+F32</f>
        <v>1544.8000000000002</v>
      </c>
      <c r="G35" s="37">
        <f t="shared" si="9"/>
        <v>169</v>
      </c>
      <c r="H35" s="37">
        <f t="shared" si="9"/>
        <v>1568.2</v>
      </c>
      <c r="I35" s="37">
        <f t="shared" si="9"/>
        <v>1070.1000000000001</v>
      </c>
      <c r="J35" s="37">
        <f t="shared" si="9"/>
        <v>1599.0000000000002</v>
      </c>
      <c r="K35" s="37">
        <f t="shared" si="9"/>
        <v>1489.1999999999998</v>
      </c>
      <c r="L35" s="39">
        <f>C35-D35</f>
        <v>1983.6999999999998</v>
      </c>
    </row>
    <row r="36" spans="1:11" ht="45.75" customHeight="1">
      <c r="A36" s="3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58.5" customHeight="1">
      <c r="A37" s="3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37.5" customHeight="1">
      <c r="A38" s="3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2" ht="45.75">
      <c r="A39" s="3"/>
      <c r="B39" s="51" t="s">
        <v>58</v>
      </c>
      <c r="C39" s="51"/>
      <c r="D39" s="51"/>
      <c r="E39" s="51"/>
      <c r="F39" s="51"/>
      <c r="G39" s="51"/>
      <c r="H39" s="51"/>
      <c r="I39" s="51"/>
      <c r="J39" s="51" t="s">
        <v>59</v>
      </c>
      <c r="K39" s="51"/>
      <c r="L39" s="51"/>
    </row>
    <row r="40" spans="1:11" ht="35.25">
      <c r="A40" s="3"/>
      <c r="B40" s="5"/>
      <c r="C40" s="5"/>
      <c r="D40" s="5"/>
      <c r="E40" s="63" t="s">
        <v>40</v>
      </c>
      <c r="F40" s="63"/>
      <c r="G40" s="63"/>
      <c r="H40" s="63"/>
      <c r="I40" s="63"/>
      <c r="J40" s="5"/>
      <c r="K40" s="5"/>
    </row>
    <row r="41" spans="1:11" ht="12.75">
      <c r="A41" s="3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3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3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3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3"/>
      <c r="B45" s="1"/>
      <c r="C45" s="1"/>
      <c r="D45" s="1"/>
      <c r="E45" s="1"/>
      <c r="F45" s="1"/>
      <c r="G45" s="1"/>
      <c r="H45" s="1"/>
      <c r="I45" s="1"/>
      <c r="J45" s="1"/>
      <c r="K45" s="1"/>
    </row>
  </sheetData>
  <sheetProtection/>
  <mergeCells count="13">
    <mergeCell ref="A1:L1"/>
    <mergeCell ref="A2:L2"/>
    <mergeCell ref="A3:L3"/>
    <mergeCell ref="H6:I6"/>
    <mergeCell ref="B5:B7"/>
    <mergeCell ref="A5:A7"/>
    <mergeCell ref="A4:L4"/>
    <mergeCell ref="F5:K5"/>
    <mergeCell ref="C5:E6"/>
    <mergeCell ref="L5:L7"/>
    <mergeCell ref="E40:I40"/>
    <mergeCell ref="F6:G6"/>
    <mergeCell ref="J6:K6"/>
  </mergeCells>
  <printOptions/>
  <pageMargins left="0.7874015748031497" right="0.07874015748031496" top="0.7874015748031497" bottom="0.1968503937007874" header="0.31496062992125984" footer="0.31496062992125984"/>
  <pageSetup fitToHeight="5" fitToWidth="1" horizontalDpi="600" verticalDpi="600" orientation="portrait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Бондарчук</dc:creator>
  <cp:keywords/>
  <dc:description/>
  <cp:lastModifiedBy>Natasha</cp:lastModifiedBy>
  <cp:lastPrinted>2020-04-08T08:47:02Z</cp:lastPrinted>
  <dcterms:created xsi:type="dcterms:W3CDTF">2016-03-28T07:13:45Z</dcterms:created>
  <dcterms:modified xsi:type="dcterms:W3CDTF">2020-04-10T07:35:20Z</dcterms:modified>
  <cp:category/>
  <cp:version/>
  <cp:contentType/>
  <cp:contentStatus/>
</cp:coreProperties>
</file>