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<sst xmlns="http://schemas.openxmlformats.org/spreadsheetml/2006/main" count="94" uniqueCount="92">
  <si>
    <t>% виконання</t>
  </si>
  <si>
    <t>ВСЬОГО</t>
  </si>
  <si>
    <t>КПКВК</t>
  </si>
  <si>
    <t>Бібліотека (виготовлення ПКД щодо виконання робіт по влаштування окремого входу в дитячу бібліотеку)</t>
  </si>
  <si>
    <t>ДМШ № 2 (встановлення вікон)</t>
  </si>
  <si>
    <t>Театр (придбання проектору)</t>
  </si>
  <si>
    <t>0712010</t>
  </si>
  <si>
    <t>Придбання обладнання</t>
  </si>
  <si>
    <t>Виконавчий комітет міської ради (ремонт кабінетів)</t>
  </si>
  <si>
    <t>Розпорядники бюджетних коштів</t>
  </si>
  <si>
    <t>Разом</t>
  </si>
  <si>
    <t>КП "Павлоградська телерадіокомпанія" (придбання блоків безперебійного живлення, серверу)</t>
  </si>
  <si>
    <t>Театр ім. Б.Є.Захави  (монтаж системи  опалення та вентиляції, електроосвітлення, монтаж електросилового обладнання)</t>
  </si>
  <si>
    <t xml:space="preserve">Капітальні ремонти, будівництво та реконструкція об"єктів </t>
  </si>
  <si>
    <t>Придбання ком'ютерної техніки  (управління соціального захисту населення)</t>
  </si>
  <si>
    <t xml:space="preserve">Придбання ком'ютерної техніки (управління комунального господарства та будівництва ) </t>
  </si>
  <si>
    <t xml:space="preserve">Придбання ком'ютерної техніки (відділ освіти) </t>
  </si>
  <si>
    <t>Придбання ком'ютерної техніки (фінансове управління )</t>
  </si>
  <si>
    <t xml:space="preserve">Видатки бюджету розвитку по установам соціально-культурної сфери за  І півріччя  2020 рік
</t>
  </si>
  <si>
    <t>План на І півріччя 2020 року</t>
  </si>
  <si>
    <t>Касові видатки за І півріччя 2020 року</t>
  </si>
  <si>
    <t>Дотація з Межиріцької ОТГ для ІРЦ (набір методичного дидактичного матеріалу для занять з логопедом)</t>
  </si>
  <si>
    <t>Капітальні ремонти з відновленням системи протипожежного захисту (система пожежної сигналізації, система оповіщення про пожежу, система блискавкозахисту) ЗШ 4,5,7,11,17</t>
  </si>
  <si>
    <t>Придбання електроплит для ДНЗ № 2,5,6</t>
  </si>
  <si>
    <t>Придбання пральних машин для ДНЗ 5,6,8</t>
  </si>
  <si>
    <t>Придбання м'ясорубок для ДНЗ № 28</t>
  </si>
  <si>
    <t>Субвенція  на надання державної підтримки особам з особливими освітніми потребами</t>
  </si>
  <si>
    <t>Придбання ноутбуків ЗШ № 18</t>
  </si>
  <si>
    <t>Придбання мультимедійного проектору ЗШ № 18</t>
  </si>
  <si>
    <t>Придбання ноутбуку  ЗШ № 1 (Іскендеров)</t>
  </si>
  <si>
    <t>Придбання ноутбуку ЗШ № 7</t>
  </si>
  <si>
    <t>Придбання мультимедійних дошок та проекторів ЗШ № 11</t>
  </si>
  <si>
    <t>Придбання комп'ютеру, мультимедійної дошки та проектору  ЗШ № 19</t>
  </si>
  <si>
    <t>Придбання засобів навчання та обладнання для навчальних кабінетів початкової школи (НУШ)</t>
  </si>
  <si>
    <t>Придбання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ЗШ № 9</t>
  </si>
  <si>
    <t>Придбання акустичної системи КПНЗ "Центр позашкільної роботи з дітьми"</t>
  </si>
  <si>
    <t>Придбання багатофункціонального пристрію для методичного кабінету</t>
  </si>
  <si>
    <t>Придбання логопедичного дзеркала для ІРЦ</t>
  </si>
  <si>
    <t xml:space="preserve">Придбання ноутбуків  для електроного запису до лікаря КНП "Паворгадська стоматологічна полікліиіка" </t>
  </si>
  <si>
    <t>Придбання комп"ютерів для електроного запису до лікаря КЗ "Павлоградська міська лікарня №1" ДОР</t>
  </si>
  <si>
    <t>Придбання принтеру КЗ "Павлоградська міська лікарня №1" ДОР</t>
  </si>
  <si>
    <t>Придбання пересувного електрокардіографу КЗ "Павлоградська міська лікарня №1" ДОР</t>
  </si>
  <si>
    <t>Придбання комп"ютерної техніки  КЗ "Павлоградська міська лікарня №1" ДОР</t>
  </si>
  <si>
    <t xml:space="preserve">Придбання апарату для лікування вузлів  хірургічного відділення  МЛ № 1 </t>
  </si>
  <si>
    <t>Придбання  хірургічного коагулятору (1од) КЗ "Павлоградська міська лікарня №1" ДОР</t>
  </si>
  <si>
    <t>Придбання малого хірургічного набору  (2од) КЗ "Павлоградська міська лікарня №1" ДОР</t>
  </si>
  <si>
    <t>Придбання кисневого концетратору КЗ "Павлоградська міська лікарня №1" ДОР</t>
  </si>
  <si>
    <t>Придбання аспіраторів (4 шт.) КЗ "Павлоградська міська лікарня №1" ДОР</t>
  </si>
  <si>
    <t>Придбання інфузійної  помпи (3 шт.) КЗ "Павлоградська міська лікарня №1" ДОР</t>
  </si>
  <si>
    <t>Придбання насосу шприцевого (3 шт.) КЗ "Павлоградська міська лікарня №1" ДОР</t>
  </si>
  <si>
    <t>Придбання пульсоксиметру КЗ "Павлоградська міська лікарня №1" ДОР</t>
  </si>
  <si>
    <t>Придбання дефібрилятору КЗ "Павлоградська міська лікарня №1" ДОР</t>
  </si>
  <si>
    <t>Придбання стаціонарного  електрокардіографу КЗ "Павлоградська міська лікарня №1" ДОР</t>
  </si>
  <si>
    <t>Придбання комп"ютерної техніки КЗ "Павлоградська міська лікарня №1" ДОР</t>
  </si>
  <si>
    <t>Придбання комп"ютерної техніки  (стоматпліклініка  КЗ "Павлоградська міська лікарня №1" ДОР)</t>
  </si>
  <si>
    <t>Придбання комп"ютерної техніки  (медична субвенція КЗ "Павлоградська міська лікарня №1" ДОР)</t>
  </si>
  <si>
    <t>Придбання ноутбуків  для електроного запису до лікаря КЗ "Павлоградська міська лікарня інтенсивного лікування"</t>
  </si>
  <si>
    <t>Придбання медичного обладнання  КЗ "Павлоградська міська лікарня інтенсивного лікування"</t>
  </si>
  <si>
    <t>Придбання принтеру КЗ "Павлоградська міська лікарня інтенсивного лікування"</t>
  </si>
  <si>
    <t>Придбання пересувного ренгенапарату КЗ "Павлоградська міська лікарня інтенсивного лікування"</t>
  </si>
  <si>
    <t>Придбання електрокардіографу КЗ "Павлоградська міська лікарня інтенсивного лікування"</t>
  </si>
  <si>
    <t>Придбання автоматичного шприцевого дозатору КЗ "Павлоградська міська лікарня інтенсивного лікування"</t>
  </si>
  <si>
    <t>Придбання апарату ШВЛ КЗ "Павлоградська міська лікарня інтенсивного лікування"</t>
  </si>
  <si>
    <t>Придбання ноутбуків для електроного запису до лікаря КЗ "Павлоградський пологовий будинок "ПМР</t>
  </si>
  <si>
    <t>Придбання системи ХЕЛСГРАД КЗ "Павлоградський пологовий будинок "ПМР</t>
  </si>
  <si>
    <t>Придбання водяного лічильника КЗ "Павлоградський пологовий будинок "ПМР</t>
  </si>
  <si>
    <t>Придбання кардіографу на 2 плода КЗ "Павлоградський пологовий будинок "ПМР</t>
  </si>
  <si>
    <t>Придбання біохіміячного аналізатору КЗ "Павлоградський пологовий будинок "ПМР</t>
  </si>
  <si>
    <t>Придбання переферійної комп'ютерної техніки  КЗ "Павлоградський пологовий будинок "ПМР (залишок мед.субвенції )</t>
  </si>
  <si>
    <t xml:space="preserve">Придбання ноутбуків (15 шт.) НКП "Центр первинної медико-санітарної допомоги  </t>
  </si>
  <si>
    <t>Виготовлення ПКД та встановлення лічильників тепла в ДНЗ № 1,3,8</t>
  </si>
  <si>
    <t>Виготовлення ПКД та встановлення лічильників тепла в ЗШ № 2,3, гімназія з інтернатним відділенням</t>
  </si>
  <si>
    <t>Виготовлення ПКД з відновлення пожежної сигналізації  в ДНЗ № 16</t>
  </si>
  <si>
    <t>Виготовлення ПКД з відновлення пожежної сигналізації  в ЗШ № 7</t>
  </si>
  <si>
    <t>Капітальний ремонт ганків і утеплення фасаду будівлі  КНП "Павлоградський пологовий будинок" Павлоградської міської ради за адресою вул.Шевченка,102 м.Павлоград Дніпропетровської області (у тому числі проєктно-кошторисна документація)</t>
  </si>
  <si>
    <t>Капітальний ремонт внутрішніх приміщень блоку "Б"  КНП "Павлоградський пологовий будинок" Павлоградської міської ради за адресою вул.Шевченка,102 м.Павлоград Дніпропетровської області (у тому числі проєктно-кошторисна документація)</t>
  </si>
  <si>
    <t>Заміна дерев'яних віконних блоків на енергозберігаючі металопластикові в будівлі КНП "Павлоградський пологовий будинок" Павлоградської міської ради за адресою вул.Шевченка,102 м.Павлоград Дніпропетровської області (у тому числі проєктно-кошторисна документація)</t>
  </si>
  <si>
    <t xml:space="preserve">Придбання ком'ютерної техніки (відділ культури) </t>
  </si>
  <si>
    <t>Придбання ноутбука (терцентр)</t>
  </si>
  <si>
    <t>Реконструкція системи опалення  центральної міської бібліотеки за адресою вул.Центральна, 67/4 (проєктно-кошторисна документація)</t>
  </si>
  <si>
    <t xml:space="preserve">Реконструкція приміщення театру з виконанням прибудови до нього з метою влаштування приміщень гримерних, репетиційної зали, туалету, душової та буфету на вул.Харківська, 65 </t>
  </si>
  <si>
    <t>Придбання відеореєстратора, жорсткого диску, меблів,  комп'ютерної техніки (виконавчий комітет міської ради)</t>
  </si>
  <si>
    <t>Придбання валідорів відповідно до міської програми АСОП (управління соціального захисту населення міської ради)</t>
  </si>
  <si>
    <t>Придбання весел для каяк (5 од) ФСК "Шкуренко"</t>
  </si>
  <si>
    <t>Придбання комп"ютерів (4од*18050)  для КЗ "Центр надання соціально- психологічних послуг"</t>
  </si>
  <si>
    <t>Придбання ноутбуку для КЗ "Центр надання соціально- психологічних послуг"</t>
  </si>
  <si>
    <t>Придбання багатофункціолального пристрою для КЗ "Центр надання соціально- психологічних послуг"</t>
  </si>
  <si>
    <t>Придбання димососу СОК"Центр"</t>
  </si>
  <si>
    <t>Виготовлення ПКД та виконання робіт з відновлення пожежної сигналізації в ЗШ № 2</t>
  </si>
  <si>
    <t>Капітальний ремонт м"якої покрівлі КЗ" МШ№1" (проєктно-кошторисна документація)</t>
  </si>
  <si>
    <t>КП "Павлоградська телерадіокомпанія" (придбання блоків безперебійного живлення, серверу, серверної шафи, мікрофону)</t>
  </si>
  <si>
    <t>Придбання камер зовнішнього спостереження (Програма "Забезпечення громадського правопорядку та громадської безпеки на території м.Павлоград на період до 2020 року")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</si>
</sst>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#,##0.000"/>
    <numFmt numFmtId="199" formatCode="#,##0.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184" fontId="29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3" fontId="29" fillId="0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0" fontId="22" fillId="0" borderId="10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2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tabSelected="1" zoomScale="75" zoomScaleNormal="75" zoomScaleSheetLayoutView="70" zoomScalePageLayoutView="0" workbookViewId="0" topLeftCell="B1">
      <pane xSplit="1" ySplit="4" topLeftCell="C9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100" sqref="B100"/>
    </sheetView>
  </sheetViews>
  <sheetFormatPr defaultColWidth="8.875" defaultRowHeight="12.75"/>
  <cols>
    <col min="1" max="1" width="13.625" style="1" hidden="1" customWidth="1"/>
    <col min="2" max="2" width="80.625" style="17" customWidth="1"/>
    <col min="3" max="3" width="24.125" style="18" customWidth="1"/>
    <col min="4" max="4" width="28.50390625" style="17" customWidth="1"/>
    <col min="5" max="5" width="18.125" style="20" customWidth="1"/>
    <col min="6" max="6" width="20.50390625" style="1" customWidth="1"/>
    <col min="7" max="7" width="22.625" style="1" customWidth="1"/>
    <col min="8" max="16384" width="8.875" style="1" customWidth="1"/>
  </cols>
  <sheetData>
    <row r="1" ht="27.75" customHeight="1">
      <c r="E1" s="26">
        <v>17</v>
      </c>
    </row>
    <row r="2" spans="1:5" ht="63" customHeight="1">
      <c r="A2" s="48" t="s">
        <v>18</v>
      </c>
      <c r="B2" s="49"/>
      <c r="C2" s="49"/>
      <c r="D2" s="49"/>
      <c r="E2" s="49"/>
    </row>
    <row r="3" spans="1:5" ht="71.25" customHeight="1">
      <c r="A3" s="2" t="s">
        <v>2</v>
      </c>
      <c r="B3" s="27" t="s">
        <v>9</v>
      </c>
      <c r="C3" s="28" t="s">
        <v>19</v>
      </c>
      <c r="D3" s="29" t="s">
        <v>20</v>
      </c>
      <c r="E3" s="30" t="s">
        <v>0</v>
      </c>
    </row>
    <row r="4" spans="1:5" ht="22.5" customHeight="1">
      <c r="A4" s="3"/>
      <c r="B4" s="50" t="s">
        <v>7</v>
      </c>
      <c r="C4" s="50"/>
      <c r="D4" s="50"/>
      <c r="E4" s="51"/>
    </row>
    <row r="5" spans="1:5" s="17" customFormat="1" ht="44.25" customHeight="1">
      <c r="A5" s="40"/>
      <c r="B5" s="8" t="s">
        <v>81</v>
      </c>
      <c r="C5" s="5">
        <v>211664</v>
      </c>
      <c r="D5" s="5">
        <v>95558</v>
      </c>
      <c r="E5" s="9">
        <f aca="true" t="shared" si="0" ref="E5:E11">D5*100/C5</f>
        <v>45.146080580542744</v>
      </c>
    </row>
    <row r="6" spans="1:5" s="17" customFormat="1" ht="50.25" customHeight="1">
      <c r="A6" s="40"/>
      <c r="B6" s="8" t="s">
        <v>14</v>
      </c>
      <c r="C6" s="9">
        <v>70000</v>
      </c>
      <c r="D6" s="9">
        <v>70000</v>
      </c>
      <c r="E6" s="9">
        <f t="shared" si="0"/>
        <v>100</v>
      </c>
    </row>
    <row r="7" spans="1:5" s="17" customFormat="1" ht="50.25" customHeight="1">
      <c r="A7" s="40"/>
      <c r="B7" s="8" t="s">
        <v>82</v>
      </c>
      <c r="C7" s="9">
        <v>199940</v>
      </c>
      <c r="D7" s="9">
        <v>199940</v>
      </c>
      <c r="E7" s="9">
        <f t="shared" si="0"/>
        <v>100</v>
      </c>
    </row>
    <row r="8" spans="1:5" s="17" customFormat="1" ht="43.5" customHeight="1">
      <c r="A8" s="40"/>
      <c r="B8" s="8" t="s">
        <v>15</v>
      </c>
      <c r="C8" s="9">
        <v>35000</v>
      </c>
      <c r="D8" s="9">
        <v>34922</v>
      </c>
      <c r="E8" s="9">
        <f t="shared" si="0"/>
        <v>99.77714285714286</v>
      </c>
    </row>
    <row r="9" spans="1:5" s="17" customFormat="1" ht="22.5" customHeight="1">
      <c r="A9" s="40"/>
      <c r="B9" s="8" t="s">
        <v>16</v>
      </c>
      <c r="C9" s="9">
        <v>99000</v>
      </c>
      <c r="D9" s="9">
        <v>61000</v>
      </c>
      <c r="E9" s="9">
        <f t="shared" si="0"/>
        <v>61.61616161616162</v>
      </c>
    </row>
    <row r="10" spans="1:5" s="17" customFormat="1" ht="22.5" customHeight="1">
      <c r="A10" s="40"/>
      <c r="B10" s="8" t="s">
        <v>77</v>
      </c>
      <c r="C10" s="9">
        <v>20000</v>
      </c>
      <c r="D10" s="9">
        <v>20000</v>
      </c>
      <c r="E10" s="9">
        <f t="shared" si="0"/>
        <v>100</v>
      </c>
    </row>
    <row r="11" spans="1:5" s="17" customFormat="1" ht="22.5" customHeight="1">
      <c r="A11" s="40"/>
      <c r="B11" s="8" t="s">
        <v>17</v>
      </c>
      <c r="C11" s="9">
        <v>44400</v>
      </c>
      <c r="D11" s="9">
        <v>42150</v>
      </c>
      <c r="E11" s="9">
        <f t="shared" si="0"/>
        <v>94.93243243243244</v>
      </c>
    </row>
    <row r="12" spans="1:6" s="17" customFormat="1" ht="22.5" customHeight="1">
      <c r="A12" s="40"/>
      <c r="B12" s="4" t="s">
        <v>23</v>
      </c>
      <c r="C12" s="9">
        <v>80000</v>
      </c>
      <c r="D12" s="9"/>
      <c r="E12" s="9"/>
      <c r="F12" s="41"/>
    </row>
    <row r="13" spans="1:5" s="17" customFormat="1" ht="22.5" customHeight="1">
      <c r="A13" s="40"/>
      <c r="B13" s="4" t="s">
        <v>24</v>
      </c>
      <c r="C13" s="9">
        <v>20000</v>
      </c>
      <c r="D13" s="9"/>
      <c r="E13" s="9"/>
    </row>
    <row r="14" spans="1:6" s="17" customFormat="1" ht="22.5" customHeight="1">
      <c r="A14" s="40"/>
      <c r="B14" s="4" t="s">
        <v>25</v>
      </c>
      <c r="C14" s="9">
        <v>18000</v>
      </c>
      <c r="D14" s="9"/>
      <c r="E14" s="9"/>
      <c r="F14" s="42"/>
    </row>
    <row r="15" spans="1:5" s="17" customFormat="1" ht="46.5" customHeight="1">
      <c r="A15" s="40"/>
      <c r="B15" s="4" t="s">
        <v>26</v>
      </c>
      <c r="C15" s="9">
        <f>58308+198840+150765</f>
        <v>407913</v>
      </c>
      <c r="D15" s="9">
        <v>97630</v>
      </c>
      <c r="E15" s="9">
        <f>D15*100/C15</f>
        <v>23.9340251475192</v>
      </c>
    </row>
    <row r="16" spans="1:5" s="17" customFormat="1" ht="22.5" customHeight="1">
      <c r="A16" s="40"/>
      <c r="B16" s="4" t="s">
        <v>27</v>
      </c>
      <c r="C16" s="9">
        <v>30000</v>
      </c>
      <c r="D16" s="9"/>
      <c r="E16" s="9"/>
    </row>
    <row r="17" spans="1:5" s="17" customFormat="1" ht="22.5" customHeight="1">
      <c r="A17" s="40"/>
      <c r="B17" s="4" t="s">
        <v>28</v>
      </c>
      <c r="C17" s="9">
        <v>10000</v>
      </c>
      <c r="D17" s="9"/>
      <c r="E17" s="9"/>
    </row>
    <row r="18" spans="1:5" s="17" customFormat="1" ht="22.5" customHeight="1">
      <c r="A18" s="40"/>
      <c r="B18" s="4" t="s">
        <v>29</v>
      </c>
      <c r="C18" s="12">
        <v>15000</v>
      </c>
      <c r="D18" s="12">
        <v>15000</v>
      </c>
      <c r="E18" s="9">
        <f aca="true" t="shared" si="1" ref="E18:E27">D18*100/C18</f>
        <v>100</v>
      </c>
    </row>
    <row r="19" spans="1:5" s="17" customFormat="1" ht="22.5" customHeight="1">
      <c r="A19" s="40"/>
      <c r="B19" s="4" t="s">
        <v>30</v>
      </c>
      <c r="C19" s="9">
        <v>19100</v>
      </c>
      <c r="D19" s="9">
        <v>19100</v>
      </c>
      <c r="E19" s="9">
        <f t="shared" si="1"/>
        <v>100</v>
      </c>
    </row>
    <row r="20" spans="1:5" s="17" customFormat="1" ht="22.5" customHeight="1">
      <c r="A20" s="40"/>
      <c r="B20" s="4" t="s">
        <v>31</v>
      </c>
      <c r="C20" s="9">
        <v>96000</v>
      </c>
      <c r="D20" s="9">
        <f>85000+5622.48</f>
        <v>90622.48</v>
      </c>
      <c r="E20" s="9">
        <f t="shared" si="1"/>
        <v>94.39841666666666</v>
      </c>
    </row>
    <row r="21" spans="1:5" s="17" customFormat="1" ht="51.75" customHeight="1">
      <c r="A21" s="40"/>
      <c r="B21" s="4" t="s">
        <v>32</v>
      </c>
      <c r="C21" s="9">
        <f>20000+45000</f>
        <v>65000</v>
      </c>
      <c r="D21" s="9">
        <f>20000+45000</f>
        <v>65000</v>
      </c>
      <c r="E21" s="9">
        <f t="shared" si="1"/>
        <v>100</v>
      </c>
    </row>
    <row r="22" spans="1:5" s="17" customFormat="1" ht="44.25" customHeight="1">
      <c r="A22" s="40"/>
      <c r="B22" s="4" t="s">
        <v>33</v>
      </c>
      <c r="C22" s="9">
        <f>1963561+842153-2430014</f>
        <v>375700</v>
      </c>
      <c r="D22" s="9">
        <f>139079.96+47686-27896</f>
        <v>158869.96</v>
      </c>
      <c r="E22" s="9">
        <f t="shared" si="1"/>
        <v>42.28638807559223</v>
      </c>
    </row>
    <row r="23" spans="1:5" s="17" customFormat="1" ht="132" customHeight="1">
      <c r="A23" s="40"/>
      <c r="B23" s="4" t="s">
        <v>34</v>
      </c>
      <c r="C23" s="9">
        <f>174825+74925</f>
        <v>249750</v>
      </c>
      <c r="D23" s="43"/>
      <c r="E23" s="9"/>
    </row>
    <row r="24" spans="1:5" s="17" customFormat="1" ht="44.25" customHeight="1">
      <c r="A24" s="40"/>
      <c r="B24" s="4" t="s">
        <v>35</v>
      </c>
      <c r="C24" s="9">
        <v>8000</v>
      </c>
      <c r="D24" s="43"/>
      <c r="E24" s="9"/>
    </row>
    <row r="25" spans="1:5" s="17" customFormat="1" ht="44.25" customHeight="1">
      <c r="A25" s="40"/>
      <c r="B25" s="4" t="s">
        <v>36</v>
      </c>
      <c r="C25" s="9">
        <v>11850</v>
      </c>
      <c r="D25" s="43"/>
      <c r="E25" s="9"/>
    </row>
    <row r="26" spans="1:5" s="17" customFormat="1" ht="44.25" customHeight="1">
      <c r="A26" s="40"/>
      <c r="B26" s="8" t="s">
        <v>21</v>
      </c>
      <c r="C26" s="9">
        <v>7512</v>
      </c>
      <c r="D26" s="9"/>
      <c r="E26" s="9"/>
    </row>
    <row r="27" spans="1:5" s="17" customFormat="1" ht="44.25" customHeight="1">
      <c r="A27" s="40"/>
      <c r="B27" s="4" t="s">
        <v>37</v>
      </c>
      <c r="C27" s="9">
        <v>6980</v>
      </c>
      <c r="D27" s="9">
        <v>6980</v>
      </c>
      <c r="E27" s="9">
        <f t="shared" si="1"/>
        <v>100</v>
      </c>
    </row>
    <row r="28" spans="1:5" s="17" customFormat="1" ht="44.25" customHeight="1">
      <c r="A28" s="40"/>
      <c r="B28" s="7" t="s">
        <v>38</v>
      </c>
      <c r="C28" s="9">
        <v>67000</v>
      </c>
      <c r="D28" s="9">
        <v>67000</v>
      </c>
      <c r="E28" s="9">
        <f>D28*100/C28</f>
        <v>100</v>
      </c>
    </row>
    <row r="29" spans="1:5" s="17" customFormat="1" ht="44.25" customHeight="1">
      <c r="A29" s="40"/>
      <c r="B29" s="44" t="s">
        <v>39</v>
      </c>
      <c r="C29" s="9">
        <v>150000</v>
      </c>
      <c r="D29" s="9">
        <v>137005.84</v>
      </c>
      <c r="E29" s="9">
        <f>D29*100/C29</f>
        <v>91.33722666666667</v>
      </c>
    </row>
    <row r="30" spans="1:5" s="17" customFormat="1" ht="44.25" customHeight="1">
      <c r="A30" s="40"/>
      <c r="B30" s="44" t="s">
        <v>40</v>
      </c>
      <c r="C30" s="9">
        <v>8100</v>
      </c>
      <c r="D30" s="9">
        <v>8100</v>
      </c>
      <c r="E30" s="9">
        <f>D30*100/C30</f>
        <v>100</v>
      </c>
    </row>
    <row r="31" spans="1:5" s="17" customFormat="1" ht="44.25" customHeight="1">
      <c r="A31" s="40"/>
      <c r="B31" s="44" t="s">
        <v>41</v>
      </c>
      <c r="C31" s="9">
        <v>117100</v>
      </c>
      <c r="D31" s="9"/>
      <c r="E31" s="9"/>
    </row>
    <row r="32" spans="1:5" s="17" customFormat="1" ht="44.25" customHeight="1">
      <c r="A32" s="40"/>
      <c r="B32" s="44" t="s">
        <v>42</v>
      </c>
      <c r="C32" s="9">
        <v>10362.16</v>
      </c>
      <c r="D32" s="9">
        <v>10362.16</v>
      </c>
      <c r="E32" s="9">
        <f aca="true" t="shared" si="2" ref="E32:E59">D32*100/C32</f>
        <v>100</v>
      </c>
    </row>
    <row r="33" spans="1:5" s="17" customFormat="1" ht="44.25" customHeight="1">
      <c r="A33" s="40"/>
      <c r="B33" s="44" t="s">
        <v>43</v>
      </c>
      <c r="C33" s="9">
        <v>26227.84</v>
      </c>
      <c r="D33" s="9"/>
      <c r="E33" s="9"/>
    </row>
    <row r="34" spans="1:5" s="17" customFormat="1" ht="44.25" customHeight="1">
      <c r="A34" s="40"/>
      <c r="B34" s="44" t="s">
        <v>44</v>
      </c>
      <c r="C34" s="9">
        <v>48000</v>
      </c>
      <c r="D34" s="9">
        <v>48000</v>
      </c>
      <c r="E34" s="9">
        <f t="shared" si="2"/>
        <v>100</v>
      </c>
    </row>
    <row r="35" spans="1:5" s="17" customFormat="1" ht="44.25" customHeight="1">
      <c r="A35" s="40"/>
      <c r="B35" s="44" t="s">
        <v>45</v>
      </c>
      <c r="C35" s="9">
        <v>58000</v>
      </c>
      <c r="D35" s="9">
        <v>49560</v>
      </c>
      <c r="E35" s="9">
        <f t="shared" si="2"/>
        <v>85.44827586206897</v>
      </c>
    </row>
    <row r="36" spans="1:5" s="17" customFormat="1" ht="44.25" customHeight="1">
      <c r="A36" s="40"/>
      <c r="B36" s="44" t="s">
        <v>46</v>
      </c>
      <c r="C36" s="9">
        <v>150565</v>
      </c>
      <c r="D36" s="9">
        <v>144450</v>
      </c>
      <c r="E36" s="9">
        <f t="shared" si="2"/>
        <v>95.93863115597915</v>
      </c>
    </row>
    <row r="37" spans="1:5" s="17" customFormat="1" ht="44.25" customHeight="1">
      <c r="A37" s="40"/>
      <c r="B37" s="44" t="s">
        <v>47</v>
      </c>
      <c r="C37" s="9">
        <v>108600</v>
      </c>
      <c r="D37" s="12">
        <f>93734.99-12149.99</f>
        <v>81585</v>
      </c>
      <c r="E37" s="9">
        <f t="shared" si="2"/>
        <v>75.12430939226519</v>
      </c>
    </row>
    <row r="38" spans="1:5" s="17" customFormat="1" ht="44.25" customHeight="1">
      <c r="A38" s="40"/>
      <c r="B38" s="44" t="s">
        <v>48</v>
      </c>
      <c r="C38" s="9">
        <v>78135</v>
      </c>
      <c r="D38" s="9">
        <v>73000</v>
      </c>
      <c r="E38" s="9">
        <f t="shared" si="2"/>
        <v>93.42804121072503</v>
      </c>
    </row>
    <row r="39" spans="1:5" s="17" customFormat="1" ht="44.25" customHeight="1">
      <c r="A39" s="40"/>
      <c r="B39" s="44" t="s">
        <v>49</v>
      </c>
      <c r="C39" s="9">
        <v>72600</v>
      </c>
      <c r="D39" s="9">
        <v>72546</v>
      </c>
      <c r="E39" s="9">
        <f t="shared" si="2"/>
        <v>99.92561983471074</v>
      </c>
    </row>
    <row r="40" spans="1:5" s="17" customFormat="1" ht="44.25" customHeight="1">
      <c r="A40" s="40"/>
      <c r="B40" s="44" t="s">
        <v>50</v>
      </c>
      <c r="C40" s="9">
        <v>15000</v>
      </c>
      <c r="D40" s="9">
        <v>15000</v>
      </c>
      <c r="E40" s="9">
        <f t="shared" si="2"/>
        <v>100</v>
      </c>
    </row>
    <row r="41" spans="1:5" s="17" customFormat="1" ht="44.25" customHeight="1">
      <c r="A41" s="40"/>
      <c r="B41" s="44" t="s">
        <v>51</v>
      </c>
      <c r="C41" s="9">
        <v>195000</v>
      </c>
      <c r="D41" s="9">
        <f>194419</f>
        <v>194419</v>
      </c>
      <c r="E41" s="9">
        <f t="shared" si="2"/>
        <v>99.70205128205129</v>
      </c>
    </row>
    <row r="42" spans="1:5" s="17" customFormat="1" ht="44.25" customHeight="1">
      <c r="A42" s="40"/>
      <c r="B42" s="44" t="s">
        <v>41</v>
      </c>
      <c r="C42" s="9">
        <v>65100</v>
      </c>
      <c r="D42" s="9"/>
      <c r="E42" s="9"/>
    </row>
    <row r="43" spans="1:5" s="17" customFormat="1" ht="44.25" customHeight="1">
      <c r="A43" s="40"/>
      <c r="B43" s="44" t="s">
        <v>52</v>
      </c>
      <c r="C43" s="9">
        <v>52000</v>
      </c>
      <c r="D43" s="9"/>
      <c r="E43" s="9"/>
    </row>
    <row r="44" spans="1:5" s="17" customFormat="1" ht="44.25" customHeight="1">
      <c r="A44" s="40"/>
      <c r="B44" s="44" t="s">
        <v>53</v>
      </c>
      <c r="C44" s="9">
        <v>8458</v>
      </c>
      <c r="D44" s="9"/>
      <c r="E44" s="9"/>
    </row>
    <row r="45" spans="1:5" s="17" customFormat="1" ht="44.25" customHeight="1">
      <c r="A45" s="40"/>
      <c r="B45" s="44" t="s">
        <v>54</v>
      </c>
      <c r="C45" s="9">
        <v>13051</v>
      </c>
      <c r="D45" s="9"/>
      <c r="E45" s="9"/>
    </row>
    <row r="46" spans="1:5" s="17" customFormat="1" ht="44.25" customHeight="1">
      <c r="A46" s="40"/>
      <c r="B46" s="44" t="s">
        <v>55</v>
      </c>
      <c r="C46" s="9">
        <v>12826</v>
      </c>
      <c r="D46" s="9"/>
      <c r="E46" s="9"/>
    </row>
    <row r="47" spans="1:5" s="17" customFormat="1" ht="44.25" customHeight="1">
      <c r="A47" s="40"/>
      <c r="B47" s="8" t="s">
        <v>56</v>
      </c>
      <c r="C47" s="9">
        <v>355974</v>
      </c>
      <c r="D47" s="9">
        <v>347199</v>
      </c>
      <c r="E47" s="9">
        <f t="shared" si="2"/>
        <v>97.53493232651823</v>
      </c>
    </row>
    <row r="48" spans="1:5" s="17" customFormat="1" ht="44.25" customHeight="1">
      <c r="A48" s="40"/>
      <c r="B48" s="8" t="s">
        <v>57</v>
      </c>
      <c r="C48" s="9">
        <f>145000-63000</f>
        <v>82000</v>
      </c>
      <c r="D48" s="9"/>
      <c r="E48" s="9"/>
    </row>
    <row r="49" spans="1:5" s="17" customFormat="1" ht="44.25" customHeight="1">
      <c r="A49" s="40"/>
      <c r="B49" s="8" t="s">
        <v>58</v>
      </c>
      <c r="C49" s="9">
        <v>8100</v>
      </c>
      <c r="D49" s="9">
        <v>8100</v>
      </c>
      <c r="E49" s="9">
        <f t="shared" si="2"/>
        <v>100</v>
      </c>
    </row>
    <row r="50" spans="1:5" s="17" customFormat="1" ht="44.25" customHeight="1">
      <c r="A50" s="40"/>
      <c r="B50" s="8" t="s">
        <v>59</v>
      </c>
      <c r="C50" s="9">
        <v>598545</v>
      </c>
      <c r="D50" s="9">
        <v>514018.69</v>
      </c>
      <c r="E50" s="9">
        <f t="shared" si="2"/>
        <v>85.87803590373322</v>
      </c>
    </row>
    <row r="51" spans="1:5" s="17" customFormat="1" ht="44.25" customHeight="1">
      <c r="A51" s="40"/>
      <c r="B51" s="8" t="s">
        <v>60</v>
      </c>
      <c r="C51" s="9">
        <v>75030</v>
      </c>
      <c r="D51" s="9"/>
      <c r="E51" s="9"/>
    </row>
    <row r="52" spans="1:5" s="17" customFormat="1" ht="44.25" customHeight="1">
      <c r="A52" s="40"/>
      <c r="B52" s="8" t="s">
        <v>61</v>
      </c>
      <c r="C52" s="9">
        <v>20000</v>
      </c>
      <c r="D52" s="9"/>
      <c r="E52" s="9"/>
    </row>
    <row r="53" spans="1:5" s="17" customFormat="1" ht="44.25" customHeight="1">
      <c r="A53" s="40"/>
      <c r="B53" s="8" t="s">
        <v>62</v>
      </c>
      <c r="C53" s="9">
        <v>484996</v>
      </c>
      <c r="D53" s="9">
        <v>484996</v>
      </c>
      <c r="E53" s="9">
        <f t="shared" si="2"/>
        <v>100</v>
      </c>
    </row>
    <row r="54" spans="1:5" s="17" customFormat="1" ht="44.25" customHeight="1">
      <c r="A54" s="40"/>
      <c r="B54" s="8" t="s">
        <v>63</v>
      </c>
      <c r="C54" s="9">
        <v>247913</v>
      </c>
      <c r="D54" s="9">
        <v>247501.44</v>
      </c>
      <c r="E54" s="9">
        <f t="shared" si="2"/>
        <v>99.83399014977029</v>
      </c>
    </row>
    <row r="55" spans="1:5" s="17" customFormat="1" ht="44.25" customHeight="1">
      <c r="A55" s="40"/>
      <c r="B55" s="8" t="s">
        <v>64</v>
      </c>
      <c r="C55" s="9">
        <v>34563</v>
      </c>
      <c r="D55" s="9">
        <v>34563</v>
      </c>
      <c r="E55" s="9">
        <f t="shared" si="2"/>
        <v>100</v>
      </c>
    </row>
    <row r="56" spans="1:5" s="17" customFormat="1" ht="44.25" customHeight="1">
      <c r="A56" s="40"/>
      <c r="B56" s="8" t="s">
        <v>65</v>
      </c>
      <c r="C56" s="9">
        <v>7087</v>
      </c>
      <c r="D56" s="9">
        <v>7087</v>
      </c>
      <c r="E56" s="9">
        <f t="shared" si="2"/>
        <v>100</v>
      </c>
    </row>
    <row r="57" spans="1:5" s="17" customFormat="1" ht="44.25" customHeight="1">
      <c r="A57" s="40"/>
      <c r="B57" s="8" t="s">
        <v>66</v>
      </c>
      <c r="C57" s="9">
        <v>319589</v>
      </c>
      <c r="D57" s="9">
        <v>319000</v>
      </c>
      <c r="E57" s="9">
        <f t="shared" si="2"/>
        <v>99.81570079070306</v>
      </c>
    </row>
    <row r="58" spans="1:5" s="17" customFormat="1" ht="44.25" customHeight="1">
      <c r="A58" s="40"/>
      <c r="B58" s="8" t="s">
        <v>67</v>
      </c>
      <c r="C58" s="9">
        <v>245765</v>
      </c>
      <c r="D58" s="9"/>
      <c r="E58" s="9"/>
    </row>
    <row r="59" spans="1:5" s="17" customFormat="1" ht="71.25" customHeight="1">
      <c r="A59" s="40"/>
      <c r="B59" s="8" t="s">
        <v>68</v>
      </c>
      <c r="C59" s="9">
        <v>13567.42</v>
      </c>
      <c r="D59" s="9">
        <v>13567</v>
      </c>
      <c r="E59" s="9">
        <f t="shared" si="2"/>
        <v>99.99690434880029</v>
      </c>
    </row>
    <row r="60" spans="1:5" s="17" customFormat="1" ht="44.25" customHeight="1">
      <c r="A60" s="40"/>
      <c r="B60" s="8" t="s">
        <v>69</v>
      </c>
      <c r="C60" s="9">
        <v>45000</v>
      </c>
      <c r="D60" s="43"/>
      <c r="E60" s="9"/>
    </row>
    <row r="61" spans="1:5" s="17" customFormat="1" ht="27" customHeight="1">
      <c r="A61" s="32"/>
      <c r="B61" s="8" t="s">
        <v>78</v>
      </c>
      <c r="C61" s="9">
        <v>15000</v>
      </c>
      <c r="D61" s="9">
        <v>14800</v>
      </c>
      <c r="E61" s="9">
        <f aca="true" t="shared" si="3" ref="E61:E67">D61*100/C61</f>
        <v>98.66666666666667</v>
      </c>
    </row>
    <row r="62" spans="1:5" s="17" customFormat="1" ht="32.25" customHeight="1">
      <c r="A62" s="32"/>
      <c r="B62" s="8" t="s">
        <v>83</v>
      </c>
      <c r="C62" s="9">
        <v>19400</v>
      </c>
      <c r="D62" s="9">
        <v>11000</v>
      </c>
      <c r="E62" s="9">
        <f t="shared" si="3"/>
        <v>56.70103092783505</v>
      </c>
    </row>
    <row r="63" spans="1:5" s="17" customFormat="1" ht="32.25" customHeight="1">
      <c r="A63" s="32"/>
      <c r="B63" s="8" t="s">
        <v>87</v>
      </c>
      <c r="C63" s="9">
        <v>7000</v>
      </c>
      <c r="D63" s="9"/>
      <c r="E63" s="9"/>
    </row>
    <row r="64" spans="1:5" s="17" customFormat="1" ht="42">
      <c r="A64" s="33"/>
      <c r="B64" s="7" t="s">
        <v>84</v>
      </c>
      <c r="C64" s="9">
        <v>72200</v>
      </c>
      <c r="D64" s="9">
        <v>70730</v>
      </c>
      <c r="E64" s="9">
        <f t="shared" si="3"/>
        <v>97.96398891966759</v>
      </c>
    </row>
    <row r="65" spans="1:5" s="17" customFormat="1" ht="42">
      <c r="A65" s="33"/>
      <c r="B65" s="7" t="s">
        <v>85</v>
      </c>
      <c r="C65" s="9">
        <v>18000</v>
      </c>
      <c r="D65" s="9"/>
      <c r="E65" s="9">
        <f t="shared" si="3"/>
        <v>0</v>
      </c>
    </row>
    <row r="66" spans="1:5" s="17" customFormat="1" ht="42">
      <c r="A66" s="33"/>
      <c r="B66" s="7" t="s">
        <v>86</v>
      </c>
      <c r="C66" s="9">
        <v>10000</v>
      </c>
      <c r="D66" s="9"/>
      <c r="E66" s="9">
        <f t="shared" si="3"/>
        <v>0</v>
      </c>
    </row>
    <row r="67" spans="1:5" s="17" customFormat="1" ht="63">
      <c r="A67" s="33"/>
      <c r="B67" s="7" t="s">
        <v>91</v>
      </c>
      <c r="C67" s="9">
        <v>49730</v>
      </c>
      <c r="D67" s="9">
        <v>49467</v>
      </c>
      <c r="E67" s="9">
        <f t="shared" si="3"/>
        <v>99.47114417856424</v>
      </c>
    </row>
    <row r="68" spans="1:5" s="36" customFormat="1" ht="24">
      <c r="A68" s="35"/>
      <c r="B68" s="10" t="s">
        <v>1</v>
      </c>
      <c r="C68" s="22">
        <f>SUM(C5:C67)</f>
        <v>6086393.42</v>
      </c>
      <c r="D68" s="22">
        <f>SUM(D5:D67)</f>
        <v>3999829.57</v>
      </c>
      <c r="E68" s="11">
        <f aca="true" t="shared" si="4" ref="E68:E96">D68*100/C68</f>
        <v>65.71756529665807</v>
      </c>
    </row>
    <row r="69" spans="1:5" s="17" customFormat="1" ht="21">
      <c r="A69" s="31"/>
      <c r="B69" s="52" t="s">
        <v>13</v>
      </c>
      <c r="C69" s="52"/>
      <c r="D69" s="52"/>
      <c r="E69" s="52"/>
    </row>
    <row r="70" spans="1:5" s="17" customFormat="1" ht="24.75" hidden="1">
      <c r="A70" s="31">
        <v>210150</v>
      </c>
      <c r="B70" s="8" t="s">
        <v>8</v>
      </c>
      <c r="C70" s="5"/>
      <c r="D70" s="5"/>
      <c r="E70" s="6" t="e">
        <f t="shared" si="4"/>
        <v>#DIV/0!</v>
      </c>
    </row>
    <row r="71" spans="1:5" s="17" customFormat="1" ht="42">
      <c r="A71" s="31"/>
      <c r="B71" s="8" t="s">
        <v>70</v>
      </c>
      <c r="C71" s="12">
        <v>194000</v>
      </c>
      <c r="D71" s="12">
        <v>187494.85</v>
      </c>
      <c r="E71" s="9">
        <f t="shared" si="4"/>
        <v>96.64682989690722</v>
      </c>
    </row>
    <row r="72" spans="1:5" s="17" customFormat="1" ht="42">
      <c r="A72" s="31"/>
      <c r="B72" s="32" t="s">
        <v>71</v>
      </c>
      <c r="C72" s="12">
        <v>314000</v>
      </c>
      <c r="D72" s="12">
        <v>314000</v>
      </c>
      <c r="E72" s="9">
        <f t="shared" si="4"/>
        <v>100</v>
      </c>
    </row>
    <row r="73" spans="1:5" s="17" customFormat="1" ht="42">
      <c r="A73" s="31"/>
      <c r="B73" s="32" t="s">
        <v>72</v>
      </c>
      <c r="C73" s="12">
        <v>20000</v>
      </c>
      <c r="D73" s="12"/>
      <c r="E73" s="9"/>
    </row>
    <row r="74" spans="1:5" s="17" customFormat="1" ht="42">
      <c r="A74" s="31"/>
      <c r="B74" s="32" t="s">
        <v>73</v>
      </c>
      <c r="C74" s="12">
        <v>25000</v>
      </c>
      <c r="D74" s="12">
        <v>25000</v>
      </c>
      <c r="E74" s="9">
        <f t="shared" si="4"/>
        <v>100</v>
      </c>
    </row>
    <row r="75" spans="1:5" s="17" customFormat="1" ht="99.75" customHeight="1" hidden="1">
      <c r="A75" s="32"/>
      <c r="B75" s="8"/>
      <c r="C75" s="12"/>
      <c r="D75" s="12"/>
      <c r="E75" s="12" t="e">
        <f t="shared" si="4"/>
        <v>#DIV/0!</v>
      </c>
    </row>
    <row r="76" spans="1:5" s="17" customFormat="1" ht="99.75" customHeight="1" hidden="1">
      <c r="A76" s="32"/>
      <c r="B76" s="8"/>
      <c r="C76" s="12"/>
      <c r="D76" s="12"/>
      <c r="E76" s="12" t="e">
        <f t="shared" si="4"/>
        <v>#DIV/0!</v>
      </c>
    </row>
    <row r="77" spans="1:5" s="17" customFormat="1" ht="24.75" hidden="1">
      <c r="A77" s="32">
        <v>1115041</v>
      </c>
      <c r="B77" s="8"/>
      <c r="C77" s="12"/>
      <c r="D77" s="12"/>
      <c r="E77" s="12" t="e">
        <f t="shared" si="4"/>
        <v>#DIV/0!</v>
      </c>
    </row>
    <row r="78" spans="1:5" s="17" customFormat="1" ht="24.75" hidden="1">
      <c r="A78" s="32">
        <v>1115041</v>
      </c>
      <c r="B78" s="8"/>
      <c r="C78" s="12"/>
      <c r="D78" s="12"/>
      <c r="E78" s="12" t="e">
        <f t="shared" si="4"/>
        <v>#DIV/0!</v>
      </c>
    </row>
    <row r="79" spans="1:5" s="17" customFormat="1" ht="24.75" hidden="1">
      <c r="A79" s="32">
        <v>1117325</v>
      </c>
      <c r="B79" s="8"/>
      <c r="C79" s="12"/>
      <c r="D79" s="12"/>
      <c r="E79" s="12" t="e">
        <f t="shared" si="4"/>
        <v>#DIV/0!</v>
      </c>
    </row>
    <row r="80" spans="1:5" s="17" customFormat="1" ht="99.75" customHeight="1" hidden="1">
      <c r="A80" s="32">
        <v>1117325</v>
      </c>
      <c r="B80" s="8"/>
      <c r="C80" s="12"/>
      <c r="D80" s="12"/>
      <c r="E80" s="12" t="e">
        <f t="shared" si="4"/>
        <v>#DIV/0!</v>
      </c>
    </row>
    <row r="81" spans="1:5" s="17" customFormat="1" ht="99.75" customHeight="1" hidden="1">
      <c r="A81" s="32"/>
      <c r="B81" s="8"/>
      <c r="C81" s="12"/>
      <c r="D81" s="12"/>
      <c r="E81" s="12" t="e">
        <f t="shared" si="4"/>
        <v>#DIV/0!</v>
      </c>
    </row>
    <row r="82" spans="1:5" s="17" customFormat="1" ht="42">
      <c r="A82" s="34" t="s">
        <v>6</v>
      </c>
      <c r="B82" s="7" t="s">
        <v>88</v>
      </c>
      <c r="C82" s="12">
        <v>47000</v>
      </c>
      <c r="D82" s="12"/>
      <c r="E82" s="12"/>
    </row>
    <row r="83" spans="1:5" s="17" customFormat="1" ht="42" hidden="1">
      <c r="A83" s="32">
        <v>1014030</v>
      </c>
      <c r="B83" s="13" t="s">
        <v>3</v>
      </c>
      <c r="C83" s="12"/>
      <c r="D83" s="12"/>
      <c r="E83" s="12" t="e">
        <f t="shared" si="4"/>
        <v>#DIV/0!</v>
      </c>
    </row>
    <row r="84" spans="1:5" s="17" customFormat="1" ht="24.75" hidden="1">
      <c r="A84" s="32">
        <v>1011100</v>
      </c>
      <c r="B84" s="8" t="s">
        <v>4</v>
      </c>
      <c r="C84" s="12"/>
      <c r="D84" s="12"/>
      <c r="E84" s="12" t="e">
        <f t="shared" si="4"/>
        <v>#DIV/0!</v>
      </c>
    </row>
    <row r="85" spans="1:5" s="17" customFormat="1" ht="24.75" hidden="1">
      <c r="A85" s="32">
        <v>1014010</v>
      </c>
      <c r="B85" s="8" t="s">
        <v>5</v>
      </c>
      <c r="C85" s="12"/>
      <c r="D85" s="12"/>
      <c r="E85" s="12" t="e">
        <f t="shared" si="4"/>
        <v>#DIV/0!</v>
      </c>
    </row>
    <row r="86" spans="1:5" s="17" customFormat="1" ht="63" hidden="1">
      <c r="A86" s="32">
        <v>1017324</v>
      </c>
      <c r="B86" s="14" t="s">
        <v>12</v>
      </c>
      <c r="C86" s="12"/>
      <c r="D86" s="12"/>
      <c r="E86" s="12" t="e">
        <f t="shared" si="4"/>
        <v>#DIV/0!</v>
      </c>
    </row>
    <row r="87" spans="1:5" s="17" customFormat="1" ht="42" hidden="1">
      <c r="A87" s="32"/>
      <c r="B87" s="4" t="s">
        <v>11</v>
      </c>
      <c r="C87" s="12"/>
      <c r="D87" s="12"/>
      <c r="E87" s="12" t="e">
        <f t="shared" si="4"/>
        <v>#DIV/0!</v>
      </c>
    </row>
    <row r="88" spans="1:5" s="17" customFormat="1" ht="84">
      <c r="A88" s="32"/>
      <c r="B88" s="4" t="s">
        <v>22</v>
      </c>
      <c r="C88" s="12">
        <v>4839810.86</v>
      </c>
      <c r="D88" s="12">
        <v>83887.14</v>
      </c>
      <c r="E88" s="12">
        <f t="shared" si="4"/>
        <v>1.7332731056353718</v>
      </c>
    </row>
    <row r="89" spans="1:5" s="17" customFormat="1" ht="105">
      <c r="A89" s="32"/>
      <c r="B89" s="45" t="s">
        <v>76</v>
      </c>
      <c r="C89" s="46">
        <v>135040</v>
      </c>
      <c r="D89" s="46">
        <v>77974.48</v>
      </c>
      <c r="E89" s="12">
        <f t="shared" si="4"/>
        <v>57.741765402843605</v>
      </c>
    </row>
    <row r="90" spans="1:5" s="17" customFormat="1" ht="105">
      <c r="A90" s="32"/>
      <c r="B90" s="45" t="s">
        <v>75</v>
      </c>
      <c r="C90" s="46">
        <v>187990</v>
      </c>
      <c r="D90" s="46"/>
      <c r="E90" s="12">
        <f t="shared" si="4"/>
        <v>0</v>
      </c>
    </row>
    <row r="91" spans="1:5" s="17" customFormat="1" ht="105">
      <c r="A91" s="32"/>
      <c r="B91" s="45" t="s">
        <v>74</v>
      </c>
      <c r="C91" s="46">
        <v>176970</v>
      </c>
      <c r="D91" s="46"/>
      <c r="E91" s="12">
        <f t="shared" si="4"/>
        <v>0</v>
      </c>
    </row>
    <row r="92" spans="1:5" s="17" customFormat="1" ht="65.25" customHeight="1">
      <c r="A92" s="32"/>
      <c r="B92" s="45" t="s">
        <v>79</v>
      </c>
      <c r="C92" s="46">
        <v>40000</v>
      </c>
      <c r="D92" s="46">
        <v>33008</v>
      </c>
      <c r="E92" s="12">
        <f t="shared" si="4"/>
        <v>82.52</v>
      </c>
    </row>
    <row r="93" spans="1:5" s="17" customFormat="1" ht="99" customHeight="1">
      <c r="A93" s="32"/>
      <c r="B93" s="45" t="s">
        <v>80</v>
      </c>
      <c r="C93" s="46">
        <v>125000</v>
      </c>
      <c r="D93" s="47">
        <v>124020.08</v>
      </c>
      <c r="E93" s="12">
        <f t="shared" si="4"/>
        <v>99.216064</v>
      </c>
    </row>
    <row r="94" spans="1:5" s="17" customFormat="1" ht="52.5" customHeight="1">
      <c r="A94" s="32"/>
      <c r="B94" s="45" t="s">
        <v>89</v>
      </c>
      <c r="C94" s="46">
        <v>20000</v>
      </c>
      <c r="D94" s="47">
        <v>19042</v>
      </c>
      <c r="E94" s="12">
        <f t="shared" si="4"/>
        <v>95.21</v>
      </c>
    </row>
    <row r="95" spans="1:5" s="17" customFormat="1" ht="63" customHeight="1">
      <c r="A95" s="32"/>
      <c r="B95" s="45" t="s">
        <v>90</v>
      </c>
      <c r="C95" s="46">
        <v>131616</v>
      </c>
      <c r="D95" s="47">
        <v>124191</v>
      </c>
      <c r="E95" s="12">
        <f t="shared" si="4"/>
        <v>94.3585886214442</v>
      </c>
    </row>
    <row r="96" spans="1:5" s="36" customFormat="1" ht="24.75">
      <c r="A96" s="34"/>
      <c r="B96" s="24" t="s">
        <v>1</v>
      </c>
      <c r="C96" s="15">
        <f>SUM(C71:C95)</f>
        <v>6256426.86</v>
      </c>
      <c r="D96" s="15">
        <f>SUM(D71:D95)</f>
        <v>988617.5499999999</v>
      </c>
      <c r="E96" s="12">
        <f t="shared" si="4"/>
        <v>15.80163201971804</v>
      </c>
    </row>
    <row r="97" spans="1:5" s="38" customFormat="1" ht="27">
      <c r="A97" s="37"/>
      <c r="B97" s="25" t="s">
        <v>10</v>
      </c>
      <c r="C97" s="23">
        <f>C68+C96</f>
        <v>12342820.280000001</v>
      </c>
      <c r="D97" s="23">
        <f>D68+D96</f>
        <v>4988447.12</v>
      </c>
      <c r="E97" s="16">
        <f>D97/C97*100</f>
        <v>40.41578024175848</v>
      </c>
    </row>
    <row r="98" spans="1:5" s="17" customFormat="1" ht="18">
      <c r="A98" s="39"/>
      <c r="C98" s="18"/>
      <c r="D98" s="19"/>
      <c r="E98" s="20"/>
    </row>
    <row r="99" spans="1:5" s="17" customFormat="1" ht="18">
      <c r="A99" s="39"/>
      <c r="C99" s="18"/>
      <c r="D99" s="19"/>
      <c r="E99" s="20"/>
    </row>
    <row r="100" spans="1:5" s="17" customFormat="1" ht="18">
      <c r="A100" s="39"/>
      <c r="C100" s="18"/>
      <c r="D100" s="19"/>
      <c r="E100" s="20"/>
    </row>
    <row r="101" spans="1:5" s="17" customFormat="1" ht="18">
      <c r="A101" s="39"/>
      <c r="C101" s="18"/>
      <c r="D101" s="21"/>
      <c r="E101" s="20"/>
    </row>
    <row r="102" spans="1:5" s="17" customFormat="1" ht="18">
      <c r="A102" s="39"/>
      <c r="C102" s="18"/>
      <c r="D102" s="19"/>
      <c r="E102" s="20"/>
    </row>
    <row r="103" spans="1:5" s="17" customFormat="1" ht="18">
      <c r="A103" s="39"/>
      <c r="C103" s="18"/>
      <c r="D103" s="21"/>
      <c r="E103" s="20"/>
    </row>
    <row r="104" spans="1:5" s="17" customFormat="1" ht="18">
      <c r="A104" s="39"/>
      <c r="C104" s="18"/>
      <c r="D104" s="21"/>
      <c r="E104" s="20"/>
    </row>
    <row r="105" spans="1:5" s="17" customFormat="1" ht="18">
      <c r="A105" s="39"/>
      <c r="C105" s="18"/>
      <c r="D105" s="21"/>
      <c r="E105" s="20"/>
    </row>
    <row r="106" spans="1:5" s="17" customFormat="1" ht="18">
      <c r="A106" s="39"/>
      <c r="C106" s="18"/>
      <c r="D106" s="21"/>
      <c r="E106" s="20"/>
    </row>
    <row r="107" spans="1:5" s="17" customFormat="1" ht="18">
      <c r="A107" s="39"/>
      <c r="C107" s="18"/>
      <c r="D107" s="21"/>
      <c r="E107" s="20"/>
    </row>
    <row r="108" spans="1:5" s="17" customFormat="1" ht="18">
      <c r="A108" s="39"/>
      <c r="C108" s="18"/>
      <c r="D108" s="21"/>
      <c r="E108" s="20"/>
    </row>
    <row r="109" spans="1:5" s="17" customFormat="1" ht="18">
      <c r="A109" s="39"/>
      <c r="C109" s="18"/>
      <c r="D109" s="21"/>
      <c r="E109" s="20"/>
    </row>
    <row r="110" spans="1:5" s="17" customFormat="1" ht="18">
      <c r="A110" s="39"/>
      <c r="C110" s="18"/>
      <c r="D110" s="21"/>
      <c r="E110" s="20"/>
    </row>
    <row r="111" spans="1:5" s="17" customFormat="1" ht="18">
      <c r="A111" s="39"/>
      <c r="C111" s="18"/>
      <c r="D111" s="21"/>
      <c r="E111" s="20"/>
    </row>
    <row r="112" spans="1:5" s="17" customFormat="1" ht="18">
      <c r="A112" s="39"/>
      <c r="C112" s="18"/>
      <c r="D112" s="21"/>
      <c r="E112" s="20"/>
    </row>
    <row r="113" spans="1:5" s="17" customFormat="1" ht="18">
      <c r="A113" s="39"/>
      <c r="C113" s="18"/>
      <c r="D113" s="21"/>
      <c r="E113" s="20"/>
    </row>
    <row r="114" spans="1:5" s="17" customFormat="1" ht="18">
      <c r="A114" s="39"/>
      <c r="C114" s="18"/>
      <c r="E114" s="20"/>
    </row>
    <row r="115" spans="1:5" s="17" customFormat="1" ht="18">
      <c r="A115" s="39"/>
      <c r="C115" s="18"/>
      <c r="E115" s="20"/>
    </row>
    <row r="116" spans="1:5" s="17" customFormat="1" ht="18">
      <c r="A116" s="39"/>
      <c r="C116" s="18"/>
      <c r="E116" s="20"/>
    </row>
    <row r="117" spans="1:5" s="17" customFormat="1" ht="18">
      <c r="A117" s="39"/>
      <c r="C117" s="18"/>
      <c r="E117" s="20"/>
    </row>
    <row r="118" spans="1:5" s="17" customFormat="1" ht="18">
      <c r="A118" s="39"/>
      <c r="C118" s="18"/>
      <c r="E118" s="20"/>
    </row>
    <row r="119" spans="1:5" s="17" customFormat="1" ht="18">
      <c r="A119" s="39"/>
      <c r="C119" s="18"/>
      <c r="E119" s="20"/>
    </row>
    <row r="120" spans="1:5" s="17" customFormat="1" ht="18">
      <c r="A120" s="39"/>
      <c r="C120" s="18"/>
      <c r="E120" s="20"/>
    </row>
    <row r="121" spans="1:5" s="17" customFormat="1" ht="18">
      <c r="A121" s="39"/>
      <c r="C121" s="18"/>
      <c r="E121" s="20"/>
    </row>
    <row r="122" spans="3:5" s="17" customFormat="1" ht="18">
      <c r="C122" s="18"/>
      <c r="E122" s="20"/>
    </row>
    <row r="123" spans="3:5" s="17" customFormat="1" ht="18">
      <c r="C123" s="18"/>
      <c r="E123" s="20"/>
    </row>
    <row r="124" spans="3:5" s="17" customFormat="1" ht="18">
      <c r="C124" s="18"/>
      <c r="E124" s="20"/>
    </row>
    <row r="125" spans="3:5" s="17" customFormat="1" ht="18">
      <c r="C125" s="18"/>
      <c r="E125" s="20"/>
    </row>
    <row r="126" spans="3:5" s="17" customFormat="1" ht="18">
      <c r="C126" s="18"/>
      <c r="E126" s="20"/>
    </row>
    <row r="127" spans="3:5" s="17" customFormat="1" ht="18">
      <c r="C127" s="18"/>
      <c r="E127" s="20"/>
    </row>
    <row r="128" spans="3:5" s="17" customFormat="1" ht="18">
      <c r="C128" s="18"/>
      <c r="E128" s="20"/>
    </row>
    <row r="129" spans="3:5" s="17" customFormat="1" ht="18">
      <c r="C129" s="18"/>
      <c r="E129" s="20"/>
    </row>
    <row r="130" spans="3:5" s="17" customFormat="1" ht="18">
      <c r="C130" s="18"/>
      <c r="E130" s="20"/>
    </row>
    <row r="131" spans="3:5" s="17" customFormat="1" ht="18">
      <c r="C131" s="18"/>
      <c r="E131" s="20"/>
    </row>
    <row r="132" spans="3:5" s="17" customFormat="1" ht="18">
      <c r="C132" s="18"/>
      <c r="E132" s="20"/>
    </row>
    <row r="133" spans="3:5" s="17" customFormat="1" ht="18">
      <c r="C133" s="18"/>
      <c r="E133" s="20"/>
    </row>
    <row r="134" spans="3:5" s="17" customFormat="1" ht="18">
      <c r="C134" s="18"/>
      <c r="E134" s="20"/>
    </row>
    <row r="135" spans="3:5" s="17" customFormat="1" ht="18">
      <c r="C135" s="18"/>
      <c r="E135" s="20"/>
    </row>
    <row r="136" spans="3:5" s="17" customFormat="1" ht="18">
      <c r="C136" s="18"/>
      <c r="E136" s="20"/>
    </row>
    <row r="137" spans="3:5" s="17" customFormat="1" ht="18">
      <c r="C137" s="18"/>
      <c r="E137" s="20"/>
    </row>
    <row r="138" spans="3:5" s="17" customFormat="1" ht="18">
      <c r="C138" s="18"/>
      <c r="E138" s="20"/>
    </row>
    <row r="139" spans="3:5" s="17" customFormat="1" ht="18">
      <c r="C139" s="18"/>
      <c r="E139" s="20"/>
    </row>
    <row r="140" spans="3:5" s="17" customFormat="1" ht="18">
      <c r="C140" s="18"/>
      <c r="E140" s="20"/>
    </row>
    <row r="141" spans="3:5" s="17" customFormat="1" ht="18">
      <c r="C141" s="18"/>
      <c r="E141" s="20"/>
    </row>
    <row r="142" spans="3:5" s="17" customFormat="1" ht="18">
      <c r="C142" s="18"/>
      <c r="E142" s="20"/>
    </row>
    <row r="143" spans="3:5" s="17" customFormat="1" ht="18">
      <c r="C143" s="18"/>
      <c r="E143" s="20"/>
    </row>
    <row r="144" spans="3:5" s="17" customFormat="1" ht="18">
      <c r="C144" s="18"/>
      <c r="E144" s="20"/>
    </row>
    <row r="145" spans="3:5" s="17" customFormat="1" ht="18">
      <c r="C145" s="18"/>
      <c r="E145" s="20"/>
    </row>
    <row r="146" spans="3:5" s="17" customFormat="1" ht="18">
      <c r="C146" s="18"/>
      <c r="E146" s="20"/>
    </row>
    <row r="147" spans="3:5" s="17" customFormat="1" ht="18">
      <c r="C147" s="18"/>
      <c r="E147" s="20"/>
    </row>
    <row r="148" spans="3:5" s="17" customFormat="1" ht="18">
      <c r="C148" s="18"/>
      <c r="E148" s="20"/>
    </row>
    <row r="149" spans="3:5" s="17" customFormat="1" ht="18">
      <c r="C149" s="18"/>
      <c r="E149" s="20"/>
    </row>
    <row r="150" spans="3:5" s="17" customFormat="1" ht="18">
      <c r="C150" s="18"/>
      <c r="E150" s="20"/>
    </row>
    <row r="151" spans="3:5" s="17" customFormat="1" ht="18">
      <c r="C151" s="18"/>
      <c r="E151" s="20"/>
    </row>
    <row r="152" spans="3:5" s="17" customFormat="1" ht="18">
      <c r="C152" s="18"/>
      <c r="E152" s="20"/>
    </row>
    <row r="153" spans="3:5" s="17" customFormat="1" ht="18">
      <c r="C153" s="18"/>
      <c r="E153" s="20"/>
    </row>
    <row r="154" spans="3:5" s="17" customFormat="1" ht="18">
      <c r="C154" s="18"/>
      <c r="E154" s="20"/>
    </row>
    <row r="155" spans="3:5" s="17" customFormat="1" ht="18">
      <c r="C155" s="18"/>
      <c r="E155" s="20"/>
    </row>
    <row r="156" spans="3:5" s="17" customFormat="1" ht="18">
      <c r="C156" s="18"/>
      <c r="E156" s="20"/>
    </row>
    <row r="157" spans="3:5" s="17" customFormat="1" ht="18">
      <c r="C157" s="18"/>
      <c r="E157" s="20"/>
    </row>
    <row r="158" spans="3:5" s="17" customFormat="1" ht="18">
      <c r="C158" s="18"/>
      <c r="E158" s="20"/>
    </row>
    <row r="159" spans="3:5" s="17" customFormat="1" ht="18">
      <c r="C159" s="18"/>
      <c r="E159" s="20"/>
    </row>
    <row r="160" spans="3:5" s="17" customFormat="1" ht="18">
      <c r="C160" s="18"/>
      <c r="E160" s="20"/>
    </row>
    <row r="161" spans="3:5" s="17" customFormat="1" ht="18">
      <c r="C161" s="18"/>
      <c r="E161" s="20"/>
    </row>
    <row r="162" spans="3:5" s="17" customFormat="1" ht="18">
      <c r="C162" s="18"/>
      <c r="E162" s="20"/>
    </row>
    <row r="163" spans="3:5" s="17" customFormat="1" ht="18">
      <c r="C163" s="18"/>
      <c r="E163" s="20"/>
    </row>
    <row r="164" spans="3:5" s="17" customFormat="1" ht="18">
      <c r="C164" s="18"/>
      <c r="E164" s="20"/>
    </row>
    <row r="165" spans="3:5" s="17" customFormat="1" ht="18">
      <c r="C165" s="18"/>
      <c r="E165" s="20"/>
    </row>
    <row r="166" spans="3:5" s="17" customFormat="1" ht="18">
      <c r="C166" s="18"/>
      <c r="E166" s="20"/>
    </row>
    <row r="167" spans="3:5" s="17" customFormat="1" ht="18">
      <c r="C167" s="18"/>
      <c r="E167" s="20"/>
    </row>
    <row r="168" spans="3:5" s="17" customFormat="1" ht="18">
      <c r="C168" s="18"/>
      <c r="E168" s="20"/>
    </row>
    <row r="169" spans="3:5" s="17" customFormat="1" ht="18">
      <c r="C169" s="18"/>
      <c r="E169" s="20"/>
    </row>
    <row r="170" spans="3:5" s="17" customFormat="1" ht="18">
      <c r="C170" s="18"/>
      <c r="E170" s="20"/>
    </row>
    <row r="171" spans="3:5" s="17" customFormat="1" ht="18">
      <c r="C171" s="18"/>
      <c r="E171" s="20"/>
    </row>
    <row r="172" spans="3:5" s="17" customFormat="1" ht="18">
      <c r="C172" s="18"/>
      <c r="E172" s="20"/>
    </row>
    <row r="173" spans="3:5" s="17" customFormat="1" ht="18">
      <c r="C173" s="18"/>
      <c r="E173" s="20"/>
    </row>
    <row r="174" spans="3:5" s="17" customFormat="1" ht="18">
      <c r="C174" s="18"/>
      <c r="E174" s="20"/>
    </row>
    <row r="175" spans="3:5" s="17" customFormat="1" ht="18">
      <c r="C175" s="18"/>
      <c r="E175" s="20"/>
    </row>
    <row r="176" spans="3:5" s="17" customFormat="1" ht="18">
      <c r="C176" s="18"/>
      <c r="E176" s="20"/>
    </row>
    <row r="177" spans="3:5" s="17" customFormat="1" ht="18">
      <c r="C177" s="18"/>
      <c r="E177" s="20"/>
    </row>
    <row r="178" spans="3:5" s="17" customFormat="1" ht="18">
      <c r="C178" s="18"/>
      <c r="E178" s="20"/>
    </row>
    <row r="179" spans="3:5" s="17" customFormat="1" ht="18">
      <c r="C179" s="18"/>
      <c r="E179" s="20"/>
    </row>
    <row r="180" spans="3:5" s="17" customFormat="1" ht="18">
      <c r="C180" s="18"/>
      <c r="E180" s="20"/>
    </row>
    <row r="181" spans="3:5" s="17" customFormat="1" ht="18">
      <c r="C181" s="18"/>
      <c r="E181" s="20"/>
    </row>
    <row r="182" spans="3:5" s="17" customFormat="1" ht="18">
      <c r="C182" s="18"/>
      <c r="E182" s="20"/>
    </row>
    <row r="183" spans="3:5" s="17" customFormat="1" ht="18">
      <c r="C183" s="18"/>
      <c r="E183" s="20"/>
    </row>
    <row r="184" spans="3:5" s="17" customFormat="1" ht="18">
      <c r="C184" s="18"/>
      <c r="E184" s="20"/>
    </row>
    <row r="185" spans="3:5" s="17" customFormat="1" ht="18">
      <c r="C185" s="18"/>
      <c r="E185" s="20"/>
    </row>
    <row r="186" spans="3:5" s="17" customFormat="1" ht="18">
      <c r="C186" s="18"/>
      <c r="E186" s="20"/>
    </row>
    <row r="187" spans="3:5" s="17" customFormat="1" ht="18">
      <c r="C187" s="18"/>
      <c r="E187" s="20"/>
    </row>
    <row r="188" spans="3:5" s="17" customFormat="1" ht="18">
      <c r="C188" s="18"/>
      <c r="E188" s="20"/>
    </row>
    <row r="189" spans="3:5" s="17" customFormat="1" ht="18">
      <c r="C189" s="18"/>
      <c r="E189" s="20"/>
    </row>
    <row r="190" spans="3:5" s="17" customFormat="1" ht="18">
      <c r="C190" s="18"/>
      <c r="E190" s="20"/>
    </row>
    <row r="191" spans="3:5" s="17" customFormat="1" ht="18">
      <c r="C191" s="18"/>
      <c r="E191" s="20"/>
    </row>
    <row r="192" spans="3:5" s="17" customFormat="1" ht="18">
      <c r="C192" s="18"/>
      <c r="E192" s="20"/>
    </row>
    <row r="193" spans="3:5" s="17" customFormat="1" ht="18">
      <c r="C193" s="18"/>
      <c r="E193" s="20"/>
    </row>
    <row r="194" spans="3:5" s="17" customFormat="1" ht="18">
      <c r="C194" s="18"/>
      <c r="E194" s="20"/>
    </row>
    <row r="195" spans="3:5" s="17" customFormat="1" ht="18">
      <c r="C195" s="18"/>
      <c r="E195" s="20"/>
    </row>
    <row r="196" spans="3:5" s="17" customFormat="1" ht="18">
      <c r="C196" s="18"/>
      <c r="E196" s="20"/>
    </row>
    <row r="197" spans="3:5" s="17" customFormat="1" ht="18">
      <c r="C197" s="18"/>
      <c r="E197" s="20"/>
    </row>
    <row r="198" spans="3:5" s="17" customFormat="1" ht="18">
      <c r="C198" s="18"/>
      <c r="E198" s="20"/>
    </row>
    <row r="199" spans="3:5" s="17" customFormat="1" ht="18">
      <c r="C199" s="18"/>
      <c r="E199" s="20"/>
    </row>
    <row r="200" spans="3:5" s="17" customFormat="1" ht="18">
      <c r="C200" s="18"/>
      <c r="E200" s="20"/>
    </row>
    <row r="201" spans="3:5" s="17" customFormat="1" ht="18">
      <c r="C201" s="18"/>
      <c r="E201" s="20"/>
    </row>
    <row r="202" spans="3:5" s="17" customFormat="1" ht="18">
      <c r="C202" s="18"/>
      <c r="E202" s="20"/>
    </row>
    <row r="203" spans="3:5" s="17" customFormat="1" ht="18">
      <c r="C203" s="18"/>
      <c r="E203" s="20"/>
    </row>
    <row r="204" spans="3:5" s="17" customFormat="1" ht="18">
      <c r="C204" s="18"/>
      <c r="E204" s="20"/>
    </row>
    <row r="205" spans="3:5" s="17" customFormat="1" ht="18">
      <c r="C205" s="18"/>
      <c r="E205" s="20"/>
    </row>
    <row r="206" spans="3:5" s="17" customFormat="1" ht="18">
      <c r="C206" s="18"/>
      <c r="E206" s="20"/>
    </row>
    <row r="207" spans="3:5" s="17" customFormat="1" ht="18">
      <c r="C207" s="18"/>
      <c r="E207" s="20"/>
    </row>
    <row r="208" spans="3:5" s="17" customFormat="1" ht="18">
      <c r="C208" s="18"/>
      <c r="E208" s="20"/>
    </row>
    <row r="209" spans="3:5" s="17" customFormat="1" ht="18">
      <c r="C209" s="18"/>
      <c r="E209" s="20"/>
    </row>
    <row r="210" spans="3:5" s="17" customFormat="1" ht="18">
      <c r="C210" s="18"/>
      <c r="E210" s="20"/>
    </row>
    <row r="211" spans="3:5" s="17" customFormat="1" ht="18">
      <c r="C211" s="18"/>
      <c r="E211" s="20"/>
    </row>
    <row r="212" spans="3:5" s="17" customFormat="1" ht="18">
      <c r="C212" s="18"/>
      <c r="E212" s="20"/>
    </row>
    <row r="213" spans="3:5" s="17" customFormat="1" ht="18">
      <c r="C213" s="18"/>
      <c r="E213" s="20"/>
    </row>
    <row r="214" spans="3:5" s="17" customFormat="1" ht="18">
      <c r="C214" s="18"/>
      <c r="E214" s="20"/>
    </row>
    <row r="215" spans="3:5" s="17" customFormat="1" ht="18">
      <c r="C215" s="18"/>
      <c r="E215" s="20"/>
    </row>
    <row r="216" spans="3:5" s="17" customFormat="1" ht="18">
      <c r="C216" s="18"/>
      <c r="E216" s="20"/>
    </row>
    <row r="217" spans="3:5" s="17" customFormat="1" ht="18">
      <c r="C217" s="18"/>
      <c r="E217" s="20"/>
    </row>
    <row r="218" spans="3:5" s="17" customFormat="1" ht="18">
      <c r="C218" s="18"/>
      <c r="E218" s="20"/>
    </row>
    <row r="219" spans="3:5" s="17" customFormat="1" ht="18">
      <c r="C219" s="18"/>
      <c r="E219" s="20"/>
    </row>
    <row r="220" spans="3:5" s="17" customFormat="1" ht="18">
      <c r="C220" s="18"/>
      <c r="E220" s="20"/>
    </row>
    <row r="221" spans="3:5" s="17" customFormat="1" ht="18">
      <c r="C221" s="18"/>
      <c r="E221" s="20"/>
    </row>
    <row r="222" spans="3:5" s="17" customFormat="1" ht="18">
      <c r="C222" s="18"/>
      <c r="E222" s="20"/>
    </row>
    <row r="223" spans="3:5" s="17" customFormat="1" ht="18">
      <c r="C223" s="18"/>
      <c r="E223" s="20"/>
    </row>
    <row r="224" spans="3:5" s="17" customFormat="1" ht="18">
      <c r="C224" s="18"/>
      <c r="E224" s="20"/>
    </row>
    <row r="225" spans="3:5" s="17" customFormat="1" ht="18">
      <c r="C225" s="18"/>
      <c r="E225" s="20"/>
    </row>
    <row r="226" spans="3:5" s="17" customFormat="1" ht="18">
      <c r="C226" s="18"/>
      <c r="E226" s="20"/>
    </row>
    <row r="227" spans="3:5" s="17" customFormat="1" ht="18">
      <c r="C227" s="18"/>
      <c r="E227" s="20"/>
    </row>
    <row r="228" spans="3:5" s="17" customFormat="1" ht="18">
      <c r="C228" s="18"/>
      <c r="E228" s="20"/>
    </row>
    <row r="229" spans="3:5" s="17" customFormat="1" ht="18">
      <c r="C229" s="18"/>
      <c r="E229" s="20"/>
    </row>
    <row r="230" spans="3:5" s="17" customFormat="1" ht="18">
      <c r="C230" s="18"/>
      <c r="E230" s="20"/>
    </row>
    <row r="231" spans="3:5" s="17" customFormat="1" ht="18">
      <c r="C231" s="18"/>
      <c r="E231" s="20"/>
    </row>
    <row r="232" spans="3:5" s="17" customFormat="1" ht="18">
      <c r="C232" s="18"/>
      <c r="E232" s="20"/>
    </row>
    <row r="233" spans="3:5" s="17" customFormat="1" ht="18">
      <c r="C233" s="18"/>
      <c r="E233" s="20"/>
    </row>
    <row r="234" spans="3:5" s="17" customFormat="1" ht="18">
      <c r="C234" s="18"/>
      <c r="E234" s="20"/>
    </row>
    <row r="235" spans="3:5" s="17" customFormat="1" ht="18">
      <c r="C235" s="18"/>
      <c r="E235" s="20"/>
    </row>
    <row r="236" spans="3:5" s="17" customFormat="1" ht="18">
      <c r="C236" s="18"/>
      <c r="E236" s="20"/>
    </row>
    <row r="237" spans="3:5" s="17" customFormat="1" ht="18">
      <c r="C237" s="18"/>
      <c r="E237" s="20"/>
    </row>
    <row r="238" spans="3:5" s="17" customFormat="1" ht="18">
      <c r="C238" s="18"/>
      <c r="E238" s="20"/>
    </row>
    <row r="239" spans="3:5" s="17" customFormat="1" ht="18">
      <c r="C239" s="18"/>
      <c r="E239" s="20"/>
    </row>
    <row r="240" spans="3:5" s="17" customFormat="1" ht="18">
      <c r="C240" s="18"/>
      <c r="E240" s="20"/>
    </row>
    <row r="241" spans="3:5" s="17" customFormat="1" ht="18">
      <c r="C241" s="18"/>
      <c r="E241" s="20"/>
    </row>
    <row r="242" spans="3:5" s="17" customFormat="1" ht="18">
      <c r="C242" s="18"/>
      <c r="E242" s="20"/>
    </row>
    <row r="243" spans="3:5" s="17" customFormat="1" ht="18">
      <c r="C243" s="18"/>
      <c r="E243" s="20"/>
    </row>
    <row r="244" spans="3:5" s="17" customFormat="1" ht="18">
      <c r="C244" s="18"/>
      <c r="E244" s="20"/>
    </row>
    <row r="245" spans="3:5" s="17" customFormat="1" ht="18">
      <c r="C245" s="18"/>
      <c r="E245" s="20"/>
    </row>
    <row r="246" spans="3:5" s="17" customFormat="1" ht="18">
      <c r="C246" s="18"/>
      <c r="E246" s="20"/>
    </row>
    <row r="247" spans="3:5" s="17" customFormat="1" ht="18">
      <c r="C247" s="18"/>
      <c r="E247" s="20"/>
    </row>
    <row r="248" spans="3:5" s="17" customFormat="1" ht="18">
      <c r="C248" s="18"/>
      <c r="E248" s="20"/>
    </row>
    <row r="249" spans="3:5" s="17" customFormat="1" ht="18">
      <c r="C249" s="18"/>
      <c r="E249" s="20"/>
    </row>
    <row r="250" spans="3:5" s="17" customFormat="1" ht="18">
      <c r="C250" s="18"/>
      <c r="E250" s="20"/>
    </row>
    <row r="251" spans="3:5" s="17" customFormat="1" ht="18">
      <c r="C251" s="18"/>
      <c r="E251" s="20"/>
    </row>
    <row r="252" spans="3:5" s="17" customFormat="1" ht="18">
      <c r="C252" s="18"/>
      <c r="E252" s="20"/>
    </row>
    <row r="253" spans="3:5" s="17" customFormat="1" ht="18">
      <c r="C253" s="18"/>
      <c r="E253" s="20"/>
    </row>
    <row r="254" spans="3:5" s="17" customFormat="1" ht="18">
      <c r="C254" s="18"/>
      <c r="E254" s="20"/>
    </row>
    <row r="255" spans="3:5" s="17" customFormat="1" ht="18">
      <c r="C255" s="18"/>
      <c r="E255" s="20"/>
    </row>
    <row r="256" spans="3:5" s="17" customFormat="1" ht="18">
      <c r="C256" s="18"/>
      <c r="E256" s="20"/>
    </row>
    <row r="257" spans="3:5" s="17" customFormat="1" ht="18">
      <c r="C257" s="18"/>
      <c r="E257" s="20"/>
    </row>
    <row r="258" spans="3:5" s="17" customFormat="1" ht="18">
      <c r="C258" s="18"/>
      <c r="E258" s="20"/>
    </row>
    <row r="259" spans="3:5" s="17" customFormat="1" ht="18">
      <c r="C259" s="18"/>
      <c r="E259" s="20"/>
    </row>
    <row r="260" spans="3:5" s="17" customFormat="1" ht="18">
      <c r="C260" s="18"/>
      <c r="E260" s="20"/>
    </row>
    <row r="261" spans="3:5" s="17" customFormat="1" ht="18">
      <c r="C261" s="18"/>
      <c r="E261" s="20"/>
    </row>
    <row r="262" spans="3:5" s="17" customFormat="1" ht="18">
      <c r="C262" s="18"/>
      <c r="E262" s="20"/>
    </row>
    <row r="263" spans="3:5" s="17" customFormat="1" ht="18">
      <c r="C263" s="18"/>
      <c r="E263" s="20"/>
    </row>
    <row r="264" spans="3:5" s="17" customFormat="1" ht="18">
      <c r="C264" s="18"/>
      <c r="E264" s="20"/>
    </row>
    <row r="265" spans="3:5" s="17" customFormat="1" ht="18">
      <c r="C265" s="18"/>
      <c r="E265" s="20"/>
    </row>
    <row r="266" spans="3:5" s="17" customFormat="1" ht="18">
      <c r="C266" s="18"/>
      <c r="E266" s="20"/>
    </row>
    <row r="267" spans="3:5" s="17" customFormat="1" ht="18">
      <c r="C267" s="18"/>
      <c r="E267" s="20"/>
    </row>
    <row r="268" spans="3:5" s="17" customFormat="1" ht="18">
      <c r="C268" s="18"/>
      <c r="E268" s="20"/>
    </row>
    <row r="269" spans="3:5" s="17" customFormat="1" ht="18">
      <c r="C269" s="18"/>
      <c r="E269" s="20"/>
    </row>
    <row r="270" spans="3:5" s="17" customFormat="1" ht="18">
      <c r="C270" s="18"/>
      <c r="E270" s="20"/>
    </row>
    <row r="271" spans="3:5" s="17" customFormat="1" ht="18">
      <c r="C271" s="18"/>
      <c r="E271" s="20"/>
    </row>
    <row r="272" spans="3:5" s="17" customFormat="1" ht="18">
      <c r="C272" s="18"/>
      <c r="E272" s="20"/>
    </row>
    <row r="273" spans="3:5" s="17" customFormat="1" ht="18">
      <c r="C273" s="18"/>
      <c r="E273" s="20"/>
    </row>
    <row r="274" spans="3:5" s="17" customFormat="1" ht="18">
      <c r="C274" s="18"/>
      <c r="E274" s="20"/>
    </row>
    <row r="275" spans="3:5" s="17" customFormat="1" ht="18">
      <c r="C275" s="18"/>
      <c r="E275" s="20"/>
    </row>
    <row r="276" spans="3:5" s="17" customFormat="1" ht="18">
      <c r="C276" s="18"/>
      <c r="E276" s="20"/>
    </row>
    <row r="277" spans="3:5" s="17" customFormat="1" ht="18">
      <c r="C277" s="18"/>
      <c r="E277" s="20"/>
    </row>
    <row r="278" spans="3:5" s="17" customFormat="1" ht="18">
      <c r="C278" s="18"/>
      <c r="E278" s="20"/>
    </row>
    <row r="279" spans="3:5" s="17" customFormat="1" ht="18">
      <c r="C279" s="18"/>
      <c r="E279" s="20"/>
    </row>
  </sheetData>
  <sheetProtection/>
  <mergeCells count="3">
    <mergeCell ref="A2:E2"/>
    <mergeCell ref="B4:E4"/>
    <mergeCell ref="B69:E69"/>
  </mergeCells>
  <printOptions/>
  <pageMargins left="0.97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2020-07-21T12:02:28Z</cp:lastPrinted>
  <dcterms:created xsi:type="dcterms:W3CDTF">2013-11-07T08:21:37Z</dcterms:created>
  <dcterms:modified xsi:type="dcterms:W3CDTF">2020-07-21T12:02:40Z</dcterms:modified>
  <cp:category/>
  <cp:version/>
  <cp:contentType/>
  <cp:contentStatus/>
</cp:coreProperties>
</file>