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<sst xmlns="http://schemas.openxmlformats.org/spreadsheetml/2006/main" count="76" uniqueCount="65">
  <si>
    <t>Назва видатків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</si>
  <si>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</si>
  <si>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</si>
  <si>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</si>
  <si>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</si>
  <si>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</si>
  <si>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</si>
  <si>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</si>
  <si>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</si>
  <si>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</si>
  <si>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листопад</t>
  </si>
  <si>
    <t>грудень</t>
  </si>
  <si>
    <t>жовтень</t>
  </si>
  <si>
    <t xml:space="preserve">2016 рік                 </t>
  </si>
  <si>
    <t>% виконання</t>
  </si>
  <si>
    <t>грн.</t>
  </si>
  <si>
    <t>КЕКВ</t>
  </si>
  <si>
    <t>пров. Залізничників, 10</t>
  </si>
  <si>
    <t>вул. Поштова, 4</t>
  </si>
  <si>
    <t xml:space="preserve"> </t>
  </si>
  <si>
    <t xml:space="preserve"> Всього </t>
  </si>
  <si>
    <t>КПКВ 7650 "Проведення експерної грошової оцінки земельної ділянки чи права на неї"</t>
  </si>
  <si>
    <t>Придбання квартири для дітей сиріт та дітей позбавлених батьківського піклування та осіб з їх числа</t>
  </si>
  <si>
    <t xml:space="preserve"> КПКВКМБ 1216082 " Придбання житла для окремих категорій населення відповідно до законодавства "</t>
  </si>
  <si>
    <t>КПКВ 6011 "Експлуатація  та технічне обслуговування  житлового фонду"</t>
  </si>
  <si>
    <t xml:space="preserve"> Розроблення істрорико- архітектурного опорного плану та проекту зон охорони культурної спадщини (виконком)</t>
  </si>
  <si>
    <t>КПКВ 6015 "Забезпечення надійної та безперебійної експлуатації ліфтів"</t>
  </si>
  <si>
    <t>КПКВ 6030 "Організація благоустрою населених пунктів"</t>
  </si>
  <si>
    <t>КПКВ 7461 "Утримання та розвиток автомобільних доріг та дорожньої інфраструктури  за рахунок коштів місцевого бюджету"</t>
  </si>
  <si>
    <t>КПКВ 7340"Проектувння, реставрація та охорога пам'яток архітектури "</t>
  </si>
  <si>
    <t>Технічне переоснащення ЗТП-9 КП "Павлоград - Світло"</t>
  </si>
  <si>
    <t>Будівництво пам'ятника  (встановлення)  загиблим учасникам АТО</t>
  </si>
  <si>
    <t>Реконстркція скверу Шевченка в м. Павлоград</t>
  </si>
  <si>
    <t>Реконструкція системи теплопостачання мікрорайонів "Північний", "Західний", "Новий"  м. Павлоград, локальна система №1, мкр. "Північний". Котельня №</t>
  </si>
  <si>
    <t xml:space="preserve">Реконструкція пров. Голубицького </t>
  </si>
  <si>
    <t xml:space="preserve">Проведення експерної грошової оцінки землевпорядної документації звіту про експертну грошову оцінку вартості земельної ділянки для продажу </t>
  </si>
  <si>
    <t>Аналіз  використання коштів бюджету розвитку по  галузі житлово-комунальне господарство за  І півріччя 2020 року</t>
  </si>
  <si>
    <t>Капітальний ремонт покрівлі житлового будинку по вул. Дніпровська, 579 (проєкт)</t>
  </si>
  <si>
    <t>3131</t>
  </si>
  <si>
    <t>Експертна оцінка технічного стану ліфтів</t>
  </si>
  <si>
    <t xml:space="preserve">Придбання дитячо-спортивних майданчиків </t>
  </si>
  <si>
    <t xml:space="preserve">Придбання павільйонів на зупинки громадського транспорту </t>
  </si>
  <si>
    <t xml:space="preserve">Придбання тримерів  КП "Затишне місто" </t>
  </si>
  <si>
    <t xml:space="preserve">Придбання  саджанців дерев  та кущів  КП"Затишне місто" </t>
  </si>
  <si>
    <t>Придбання газонної трави КП «Затишне місто»</t>
  </si>
  <si>
    <t>Придбання газонокосарок</t>
  </si>
  <si>
    <t>Будівництво вузлів обліку на ВНС майданчик №4 комунального підприємства "Павлоградводоканал", Дніпропетровська область, Павлоградський район, с. Малоолександрівка, вул. Островського, 2, коригування кошторисної частини робочого проєкту</t>
  </si>
  <si>
    <t>Реконструкція фонтану на Соборній площі</t>
  </si>
  <si>
    <t>Капітальний ремонт внутрішньобудинкових електричних мереж  гуртожитків по вул. Промислова, 9/1, Паркова,10</t>
  </si>
  <si>
    <t xml:space="preserve"> РАЗОМ</t>
  </si>
  <si>
    <t>Капітальний ремонт дороги по вул. Преображенська, 2</t>
  </si>
  <si>
    <t>Капітальний ремонт пішохідної доріжки по пров. Дніпровський</t>
  </si>
  <si>
    <t>Капітальний ремонт дороги по вул. Шутя</t>
  </si>
  <si>
    <t xml:space="preserve">Капітальний ремонт частини вул. Шевченка (від вул. Центральна до вул. Харківська) </t>
  </si>
  <si>
    <t>Капітальний ремонт площі Соборна (перерахунок проєкту)</t>
  </si>
  <si>
    <t>Реконструкція дороги між вул. Західнодонбаська, 24 та вул. Комарова, 15  (коригування проєкту)</t>
  </si>
  <si>
    <t>Капітальний ремонт кабельних ліній по вул. Гагаріна,36</t>
  </si>
  <si>
    <t>КПКВ 7310 "Будівництво об"єктів житлово-комунального господарства"</t>
  </si>
  <si>
    <t>План на І півріччя 2020 року</t>
  </si>
  <si>
    <t>Виконано за І півріччя 2020 року</t>
  </si>
  <si>
    <t xml:space="preserve">Будівництво напірного каналізаційного колектору від КНС – 1 (ПХЗ) до очисних споруд  (коригування проєкту) </t>
  </si>
  <si>
    <t>КПКВ 1219770 " Інші субвенції "</t>
  </si>
  <si>
    <t>Капремонт площі Соборна (співфінансування )</t>
  </si>
  <si>
    <t>Реконструкція світлофорного об"єкту на перехресті вул. Шевченка-Центральна- Горького</t>
  </si>
  <si>
    <t>Реконструкція світлофорного об"єкту  на перехресті вул. Полтавська- Дніпровська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</si>
</sst>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#,##0.00&quot;р.&quot;"/>
    <numFmt numFmtId="178" formatCode="#,##0.0&quot;р.&quot;"/>
    <numFmt numFmtId="179" formatCode="#,##0&quot;р.&quot;"/>
    <numFmt numFmtId="180" formatCode="0.000"/>
    <numFmt numFmtId="181" formatCode="#,##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,##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 shrinkToFit="1"/>
    </xf>
    <xf numFmtId="3" fontId="26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justify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justify" vertical="center"/>
    </xf>
    <xf numFmtId="0" fontId="28" fillId="0" borderId="0" xfId="0" applyFont="1" applyFill="1" applyAlignment="1">
      <alignment/>
    </xf>
    <xf numFmtId="1" fontId="25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4" fontId="26" fillId="0" borderId="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4" fontId="26" fillId="24" borderId="10" xfId="0" applyNumberFormat="1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justify" vertical="center" wrapText="1"/>
    </xf>
    <xf numFmtId="3" fontId="26" fillId="24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6" fillId="24" borderId="10" xfId="0" applyFont="1" applyFill="1" applyBorder="1" applyAlignment="1">
      <alignment horizontal="justify" vertical="center" wrapText="1"/>
    </xf>
    <xf numFmtId="3" fontId="26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horizontal="justify" vertical="center" wrapText="1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justify" vertical="center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justify" vertical="center"/>
    </xf>
    <xf numFmtId="3" fontId="25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6"/>
  <sheetViews>
    <sheetView tabSelected="1" zoomScale="89" zoomScaleNormal="89" zoomScaleSheetLayoutView="70" zoomScalePageLayoutView="0" workbookViewId="0" topLeftCell="A1">
      <selection activeCell="AA39" sqref="AA39"/>
    </sheetView>
  </sheetViews>
  <sheetFormatPr defaultColWidth="8.875" defaultRowHeight="12.75"/>
  <cols>
    <col min="1" max="1" width="16.625" style="1" customWidth="1"/>
    <col min="2" max="2" width="74.125" style="2" customWidth="1"/>
    <col min="3" max="3" width="16.625" style="3" hidden="1" customWidth="1"/>
    <col min="4" max="4" width="17.00390625" style="3" hidden="1" customWidth="1"/>
    <col min="5" max="5" width="17.25390625" style="3" hidden="1" customWidth="1"/>
    <col min="6" max="6" width="14.125" style="3" hidden="1" customWidth="1"/>
    <col min="7" max="7" width="23.375" style="3" customWidth="1"/>
    <col min="8" max="8" width="16.75390625" style="3" hidden="1" customWidth="1"/>
    <col min="9" max="9" width="16.875" style="3" hidden="1" customWidth="1"/>
    <col min="10" max="11" width="14.125" style="3" hidden="1" customWidth="1"/>
    <col min="12" max="12" width="14.75390625" style="3" hidden="1" customWidth="1"/>
    <col min="13" max="13" width="14.625" style="3" hidden="1" customWidth="1"/>
    <col min="14" max="14" width="14.125" style="3" hidden="1" customWidth="1"/>
    <col min="15" max="15" width="16.25390625" style="3" hidden="1" customWidth="1"/>
    <col min="16" max="16" width="14.375" style="3" hidden="1" customWidth="1"/>
    <col min="17" max="17" width="22.375" style="2" customWidth="1"/>
    <col min="18" max="18" width="14.75390625" style="2" customWidth="1"/>
    <col min="19" max="20" width="8.875" style="2" hidden="1" customWidth="1"/>
    <col min="21" max="21" width="11.625" style="2" customWidth="1"/>
    <col min="22" max="24" width="8.875" style="2" hidden="1" customWidth="1"/>
    <col min="25" max="16384" width="8.875" style="2" customWidth="1"/>
  </cols>
  <sheetData>
    <row r="1" spans="1:18" s="11" customFormat="1" ht="22.5" customHeight="1">
      <c r="A1" s="10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R1" s="11">
        <v>18</v>
      </c>
    </row>
    <row r="2" spans="1:18" s="11" customFormat="1" ht="34.5" customHeight="1">
      <c r="A2" s="57" t="s">
        <v>36</v>
      </c>
      <c r="B2" s="57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59"/>
    </row>
    <row r="3" spans="1:18" s="11" customFormat="1" ht="27" customHeight="1">
      <c r="A3" s="13"/>
      <c r="B3" s="14"/>
      <c r="C3" s="1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16" t="s">
        <v>15</v>
      </c>
    </row>
    <row r="4" spans="1:18" s="11" customFormat="1" ht="99.75" customHeight="1">
      <c r="A4" s="17" t="s">
        <v>16</v>
      </c>
      <c r="B4" s="17" t="s">
        <v>0</v>
      </c>
      <c r="C4" s="18" t="s">
        <v>13</v>
      </c>
      <c r="D4" s="19" t="s">
        <v>1</v>
      </c>
      <c r="E4" s="19" t="s">
        <v>2</v>
      </c>
      <c r="F4" s="19" t="s">
        <v>3</v>
      </c>
      <c r="G4" s="20" t="s">
        <v>58</v>
      </c>
      <c r="H4" s="20" t="s">
        <v>4</v>
      </c>
      <c r="I4" s="20" t="s">
        <v>5</v>
      </c>
      <c r="J4" s="20" t="s">
        <v>6</v>
      </c>
      <c r="K4" s="20" t="s">
        <v>7</v>
      </c>
      <c r="L4" s="20" t="s">
        <v>8</v>
      </c>
      <c r="M4" s="20" t="s">
        <v>9</v>
      </c>
      <c r="N4" s="20" t="s">
        <v>12</v>
      </c>
      <c r="O4" s="20" t="s">
        <v>10</v>
      </c>
      <c r="P4" s="20" t="s">
        <v>11</v>
      </c>
      <c r="Q4" s="21" t="s">
        <v>59</v>
      </c>
      <c r="R4" s="21" t="s">
        <v>14</v>
      </c>
    </row>
    <row r="5" spans="1:18" s="11" customFormat="1" ht="28.5" customHeight="1">
      <c r="A5" s="61" t="s">
        <v>24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20" s="11" customFormat="1" ht="28.5" customHeight="1">
      <c r="A6" s="23" t="s">
        <v>38</v>
      </c>
      <c r="B6" s="46" t="s">
        <v>56</v>
      </c>
      <c r="C6" s="24" t="s">
        <v>17</v>
      </c>
      <c r="D6" s="19"/>
      <c r="E6" s="19"/>
      <c r="F6" s="19"/>
      <c r="G6" s="19">
        <v>549000</v>
      </c>
      <c r="H6" s="19"/>
      <c r="I6" s="19"/>
      <c r="J6" s="19"/>
      <c r="K6" s="19"/>
      <c r="L6" s="19"/>
      <c r="M6" s="19"/>
      <c r="N6" s="19"/>
      <c r="O6" s="19"/>
      <c r="P6" s="19"/>
      <c r="Q6" s="48">
        <v>195685</v>
      </c>
      <c r="R6" s="51">
        <f aca="true" t="shared" si="0" ref="R6:R18">Q6*100/G6</f>
        <v>35.64389799635701</v>
      </c>
      <c r="T6" s="11" t="s">
        <v>19</v>
      </c>
    </row>
    <row r="7" spans="1:18" s="11" customFormat="1" ht="44.25" customHeight="1">
      <c r="A7" s="23" t="s">
        <v>38</v>
      </c>
      <c r="B7" s="46" t="s">
        <v>48</v>
      </c>
      <c r="C7" s="24" t="s">
        <v>18</v>
      </c>
      <c r="D7" s="19"/>
      <c r="E7" s="19"/>
      <c r="F7" s="19"/>
      <c r="G7" s="43">
        <v>971000</v>
      </c>
      <c r="H7" s="19"/>
      <c r="I7" s="19"/>
      <c r="J7" s="19"/>
      <c r="K7" s="19"/>
      <c r="L7" s="19"/>
      <c r="M7" s="19"/>
      <c r="N7" s="19"/>
      <c r="O7" s="19"/>
      <c r="P7" s="19"/>
      <c r="Q7" s="48">
        <f>385487+486832.24+1</f>
        <v>872320.24</v>
      </c>
      <c r="R7" s="51">
        <f t="shared" si="0"/>
        <v>89.83730587023688</v>
      </c>
    </row>
    <row r="8" spans="1:18" s="11" customFormat="1" ht="43.5" customHeight="1">
      <c r="A8" s="23" t="s">
        <v>38</v>
      </c>
      <c r="B8" s="46" t="s">
        <v>37</v>
      </c>
      <c r="C8" s="24"/>
      <c r="D8" s="19"/>
      <c r="E8" s="19"/>
      <c r="F8" s="19"/>
      <c r="G8" s="43">
        <v>20000</v>
      </c>
      <c r="H8" s="19"/>
      <c r="I8" s="19"/>
      <c r="J8" s="19"/>
      <c r="K8" s="19"/>
      <c r="L8" s="19"/>
      <c r="M8" s="19"/>
      <c r="N8" s="19"/>
      <c r="O8" s="19"/>
      <c r="P8" s="19"/>
      <c r="Q8" s="19">
        <v>19105</v>
      </c>
      <c r="R8" s="51">
        <f t="shared" si="0"/>
        <v>95.525</v>
      </c>
    </row>
    <row r="9" spans="1:18" s="11" customFormat="1" ht="27" customHeight="1">
      <c r="A9" s="29"/>
      <c r="B9" s="60" t="s">
        <v>20</v>
      </c>
      <c r="C9" s="60"/>
      <c r="D9" s="30"/>
      <c r="E9" s="30"/>
      <c r="F9" s="30"/>
      <c r="G9" s="31">
        <f>SUM(G6:G8)</f>
        <v>1540000</v>
      </c>
      <c r="H9" s="31"/>
      <c r="I9" s="31"/>
      <c r="J9" s="31"/>
      <c r="K9" s="31"/>
      <c r="L9" s="31"/>
      <c r="M9" s="31"/>
      <c r="N9" s="31"/>
      <c r="O9" s="31"/>
      <c r="P9" s="31"/>
      <c r="Q9" s="31">
        <f>SUM(Q6:Q8)</f>
        <v>1087110.24</v>
      </c>
      <c r="R9" s="25">
        <f t="shared" si="0"/>
        <v>70.59157402597403</v>
      </c>
    </row>
    <row r="10" spans="1:18" s="11" customFormat="1" ht="30" customHeight="1">
      <c r="A10" s="61" t="s">
        <v>26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1:18" s="11" customFormat="1" ht="36.75" customHeight="1">
      <c r="A11" s="17">
        <v>3131</v>
      </c>
      <c r="B11" s="26" t="s">
        <v>39</v>
      </c>
      <c r="C11" s="32"/>
      <c r="D11" s="32"/>
      <c r="E11" s="32"/>
      <c r="F11" s="32"/>
      <c r="G11" s="43">
        <v>140000</v>
      </c>
      <c r="H11" s="43"/>
      <c r="I11" s="43"/>
      <c r="J11" s="43"/>
      <c r="K11" s="43"/>
      <c r="L11" s="43"/>
      <c r="M11" s="43"/>
      <c r="N11" s="43"/>
      <c r="O11" s="43"/>
      <c r="P11" s="43"/>
      <c r="Q11" s="43">
        <v>136818.2</v>
      </c>
      <c r="R11" s="51">
        <f t="shared" si="0"/>
        <v>97.72728571428573</v>
      </c>
    </row>
    <row r="12" spans="1:18" s="11" customFormat="1" ht="24" customHeight="1">
      <c r="A12" s="29"/>
      <c r="B12" s="60" t="s">
        <v>20</v>
      </c>
      <c r="C12" s="60"/>
      <c r="D12" s="30"/>
      <c r="E12" s="30"/>
      <c r="F12" s="30"/>
      <c r="G12" s="31">
        <f>SUM(G11:G11)</f>
        <v>140000</v>
      </c>
      <c r="H12" s="31"/>
      <c r="I12" s="31"/>
      <c r="J12" s="31"/>
      <c r="K12" s="31"/>
      <c r="L12" s="31"/>
      <c r="M12" s="31"/>
      <c r="N12" s="31"/>
      <c r="O12" s="31"/>
      <c r="P12" s="31"/>
      <c r="Q12" s="31">
        <f>SUM(Q11:Q11)</f>
        <v>136818.2</v>
      </c>
      <c r="R12" s="25">
        <f t="shared" si="0"/>
        <v>97.72728571428573</v>
      </c>
    </row>
    <row r="13" spans="1:18" s="11" customFormat="1" ht="24" customHeight="1">
      <c r="A13" s="61" t="s">
        <v>27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s="11" customFormat="1" ht="24" customHeight="1">
      <c r="A14" s="17">
        <v>3110</v>
      </c>
      <c r="B14" s="47" t="s">
        <v>40</v>
      </c>
      <c r="C14" s="22"/>
      <c r="D14" s="22"/>
      <c r="E14" s="22"/>
      <c r="F14" s="22"/>
      <c r="G14" s="17">
        <v>375000</v>
      </c>
      <c r="H14" s="22"/>
      <c r="I14" s="22"/>
      <c r="J14" s="22"/>
      <c r="K14" s="22"/>
      <c r="L14" s="22"/>
      <c r="M14" s="22"/>
      <c r="N14" s="22"/>
      <c r="O14" s="22"/>
      <c r="P14" s="22"/>
      <c r="Q14" s="30">
        <v>185318</v>
      </c>
      <c r="R14" s="51">
        <f t="shared" si="0"/>
        <v>49.41813333333333</v>
      </c>
    </row>
    <row r="15" spans="1:18" s="11" customFormat="1" ht="22.5" customHeight="1">
      <c r="A15" s="17">
        <v>3110</v>
      </c>
      <c r="B15" s="47" t="s">
        <v>41</v>
      </c>
      <c r="C15" s="22"/>
      <c r="D15" s="22"/>
      <c r="E15" s="22"/>
      <c r="F15" s="22"/>
      <c r="G15" s="17">
        <v>140000</v>
      </c>
      <c r="H15" s="22"/>
      <c r="I15" s="22"/>
      <c r="J15" s="22"/>
      <c r="K15" s="22"/>
      <c r="L15" s="22"/>
      <c r="M15" s="22"/>
      <c r="N15" s="22"/>
      <c r="O15" s="22"/>
      <c r="P15" s="22"/>
      <c r="Q15" s="30">
        <v>140000</v>
      </c>
      <c r="R15" s="51">
        <f t="shared" si="0"/>
        <v>100</v>
      </c>
    </row>
    <row r="16" spans="1:18" s="11" customFormat="1" ht="18.75">
      <c r="A16" s="17">
        <v>3210</v>
      </c>
      <c r="B16" s="27" t="s">
        <v>30</v>
      </c>
      <c r="C16" s="17"/>
      <c r="D16" s="17"/>
      <c r="E16" s="17"/>
      <c r="F16" s="17"/>
      <c r="G16" s="43">
        <v>65374</v>
      </c>
      <c r="H16" s="31"/>
      <c r="I16" s="31"/>
      <c r="J16" s="31"/>
      <c r="K16" s="31"/>
      <c r="L16" s="31"/>
      <c r="M16" s="31"/>
      <c r="N16" s="31"/>
      <c r="O16" s="31"/>
      <c r="P16" s="31"/>
      <c r="Q16" s="48">
        <v>26741.77</v>
      </c>
      <c r="R16" s="43">
        <f t="shared" si="0"/>
        <v>40.90581882705663</v>
      </c>
    </row>
    <row r="17" spans="1:18" s="11" customFormat="1" ht="23.25" customHeight="1">
      <c r="A17" s="17">
        <v>3210</v>
      </c>
      <c r="B17" s="27" t="s">
        <v>42</v>
      </c>
      <c r="C17" s="17"/>
      <c r="D17" s="17"/>
      <c r="E17" s="17"/>
      <c r="F17" s="17"/>
      <c r="G17" s="43">
        <v>65000</v>
      </c>
      <c r="H17" s="31"/>
      <c r="I17" s="31"/>
      <c r="J17" s="31"/>
      <c r="K17" s="31"/>
      <c r="L17" s="31"/>
      <c r="M17" s="31"/>
      <c r="N17" s="31"/>
      <c r="O17" s="31"/>
      <c r="P17" s="31"/>
      <c r="Q17" s="48">
        <v>0</v>
      </c>
      <c r="R17" s="43">
        <f t="shared" si="0"/>
        <v>0</v>
      </c>
    </row>
    <row r="18" spans="1:18" s="11" customFormat="1" ht="23.25" customHeight="1">
      <c r="A18" s="17">
        <v>3210</v>
      </c>
      <c r="B18" s="27" t="s">
        <v>43</v>
      </c>
      <c r="C18" s="17"/>
      <c r="D18" s="17"/>
      <c r="E18" s="17"/>
      <c r="F18" s="17"/>
      <c r="G18" s="43">
        <f>138000+60000</f>
        <v>198000</v>
      </c>
      <c r="H18" s="31"/>
      <c r="I18" s="31"/>
      <c r="J18" s="31"/>
      <c r="K18" s="31"/>
      <c r="L18" s="31"/>
      <c r="M18" s="31"/>
      <c r="N18" s="31"/>
      <c r="O18" s="31"/>
      <c r="P18" s="31"/>
      <c r="Q18" s="48">
        <f>49800+40000</f>
        <v>89800</v>
      </c>
      <c r="R18" s="43">
        <f t="shared" si="0"/>
        <v>45.35353535353536</v>
      </c>
    </row>
    <row r="19" spans="1:18" s="11" customFormat="1" ht="23.25" customHeight="1">
      <c r="A19" s="17">
        <v>3210</v>
      </c>
      <c r="B19" s="27" t="s">
        <v>44</v>
      </c>
      <c r="C19" s="17"/>
      <c r="D19" s="17"/>
      <c r="E19" s="17"/>
      <c r="F19" s="17"/>
      <c r="G19" s="43">
        <v>50900</v>
      </c>
      <c r="H19" s="31"/>
      <c r="I19" s="31"/>
      <c r="J19" s="31"/>
      <c r="K19" s="31"/>
      <c r="L19" s="31"/>
      <c r="M19" s="31"/>
      <c r="N19" s="31"/>
      <c r="O19" s="31"/>
      <c r="P19" s="31"/>
      <c r="Q19" s="48">
        <v>0</v>
      </c>
      <c r="R19" s="43">
        <v>0</v>
      </c>
    </row>
    <row r="20" spans="1:18" s="11" customFormat="1" ht="23.25" customHeight="1">
      <c r="A20" s="17">
        <v>3210</v>
      </c>
      <c r="B20" s="27" t="s">
        <v>45</v>
      </c>
      <c r="C20" s="17"/>
      <c r="D20" s="17"/>
      <c r="E20" s="17"/>
      <c r="F20" s="17"/>
      <c r="G20" s="43">
        <v>36400</v>
      </c>
      <c r="H20" s="31"/>
      <c r="I20" s="31"/>
      <c r="J20" s="31"/>
      <c r="K20" s="31"/>
      <c r="L20" s="31"/>
      <c r="M20" s="31"/>
      <c r="N20" s="31"/>
      <c r="O20" s="31"/>
      <c r="P20" s="31"/>
      <c r="Q20" s="48">
        <v>0</v>
      </c>
      <c r="R20" s="43">
        <v>0</v>
      </c>
    </row>
    <row r="21" spans="1:21" s="11" customFormat="1" ht="18.75">
      <c r="A21" s="29"/>
      <c r="B21" s="60" t="s">
        <v>20</v>
      </c>
      <c r="C21" s="60"/>
      <c r="D21" s="30"/>
      <c r="E21" s="30"/>
      <c r="F21" s="30"/>
      <c r="G21" s="31">
        <f>SUM(G14:G20)</f>
        <v>930674</v>
      </c>
      <c r="H21" s="31"/>
      <c r="I21" s="31"/>
      <c r="J21" s="31"/>
      <c r="K21" s="31"/>
      <c r="L21" s="31"/>
      <c r="M21" s="31"/>
      <c r="N21" s="31"/>
      <c r="O21" s="31"/>
      <c r="P21" s="31"/>
      <c r="Q21" s="31">
        <f>SUM(Q14:Q20)</f>
        <v>441859.77</v>
      </c>
      <c r="R21" s="25">
        <f>Q21*100/G21</f>
        <v>47.477394877261</v>
      </c>
      <c r="U21" s="12"/>
    </row>
    <row r="22" spans="1:18" s="11" customFormat="1" ht="36.75" customHeight="1" hidden="1">
      <c r="A22" s="64" t="s">
        <v>23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spans="1:25" s="11" customFormat="1" ht="48.75" customHeight="1" hidden="1">
      <c r="A23" s="23">
        <v>3121</v>
      </c>
      <c r="B23" s="33" t="s">
        <v>22</v>
      </c>
      <c r="C23" s="28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25" t="e">
        <f>Q23*100/G23</f>
        <v>#DIV/0!</v>
      </c>
      <c r="Y23" s="11" t="s">
        <v>19</v>
      </c>
    </row>
    <row r="24" spans="1:18" s="34" customFormat="1" ht="18.75">
      <c r="A24" s="61" t="s">
        <v>57</v>
      </c>
      <c r="B24" s="61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20" s="34" customFormat="1" ht="37.5">
      <c r="A25" s="17">
        <v>3122</v>
      </c>
      <c r="B25" s="26" t="s">
        <v>31</v>
      </c>
      <c r="C25" s="29"/>
      <c r="D25" s="29"/>
      <c r="E25" s="29"/>
      <c r="F25" s="29"/>
      <c r="G25" s="30">
        <v>50000</v>
      </c>
      <c r="H25" s="31"/>
      <c r="I25" s="31"/>
      <c r="J25" s="31"/>
      <c r="K25" s="31"/>
      <c r="L25" s="31"/>
      <c r="M25" s="31"/>
      <c r="N25" s="31"/>
      <c r="O25" s="31"/>
      <c r="P25" s="31"/>
      <c r="Q25" s="30">
        <v>0</v>
      </c>
      <c r="R25" s="45">
        <f aca="true" t="shared" si="1" ref="R25:R42">Q25*100/G25</f>
        <v>0</v>
      </c>
      <c r="T25" s="34" t="s">
        <v>19</v>
      </c>
    </row>
    <row r="26" spans="1:18" s="34" customFormat="1" ht="37.5">
      <c r="A26" s="17">
        <v>3122</v>
      </c>
      <c r="B26" s="50" t="s">
        <v>60</v>
      </c>
      <c r="C26" s="29"/>
      <c r="D26" s="29"/>
      <c r="E26" s="29"/>
      <c r="F26" s="29"/>
      <c r="G26" s="30">
        <v>50000</v>
      </c>
      <c r="H26" s="31"/>
      <c r="I26" s="31"/>
      <c r="J26" s="31"/>
      <c r="K26" s="31"/>
      <c r="L26" s="31"/>
      <c r="M26" s="31"/>
      <c r="N26" s="31"/>
      <c r="O26" s="31"/>
      <c r="P26" s="31"/>
      <c r="Q26" s="30">
        <v>49797.6</v>
      </c>
      <c r="R26" s="45">
        <f t="shared" si="1"/>
        <v>99.5952</v>
      </c>
    </row>
    <row r="27" spans="1:21" s="34" customFormat="1" ht="99.75" customHeight="1">
      <c r="A27" s="17">
        <v>3122</v>
      </c>
      <c r="B27" s="50" t="s">
        <v>46</v>
      </c>
      <c r="C27" s="29"/>
      <c r="D27" s="29"/>
      <c r="E27" s="29"/>
      <c r="F27" s="29"/>
      <c r="G27" s="30">
        <v>220000</v>
      </c>
      <c r="H27" s="31"/>
      <c r="I27" s="31"/>
      <c r="J27" s="31"/>
      <c r="K27" s="31"/>
      <c r="L27" s="31"/>
      <c r="M27" s="31"/>
      <c r="N27" s="31"/>
      <c r="O27" s="31"/>
      <c r="P27" s="31"/>
      <c r="Q27" s="30">
        <v>0</v>
      </c>
      <c r="R27" s="45">
        <f t="shared" si="1"/>
        <v>0</v>
      </c>
      <c r="U27" s="49" t="s">
        <v>19</v>
      </c>
    </row>
    <row r="28" spans="1:18" s="34" customFormat="1" ht="18.75">
      <c r="A28" s="17">
        <v>3142</v>
      </c>
      <c r="B28" s="26" t="s">
        <v>32</v>
      </c>
      <c r="C28" s="29"/>
      <c r="D28" s="29"/>
      <c r="E28" s="29"/>
      <c r="F28" s="29"/>
      <c r="G28" s="30">
        <v>2630000</v>
      </c>
      <c r="H28" s="31"/>
      <c r="I28" s="31"/>
      <c r="J28" s="31"/>
      <c r="K28" s="31"/>
      <c r="L28" s="31"/>
      <c r="M28" s="31"/>
      <c r="N28" s="31"/>
      <c r="O28" s="31"/>
      <c r="P28" s="31"/>
      <c r="Q28" s="30">
        <v>2627388.87</v>
      </c>
      <c r="R28" s="45">
        <f t="shared" si="1"/>
        <v>99.9007174904943</v>
      </c>
    </row>
    <row r="29" spans="1:18" s="34" customFormat="1" ht="18.75">
      <c r="A29" s="17">
        <v>3142</v>
      </c>
      <c r="B29" s="26" t="s">
        <v>47</v>
      </c>
      <c r="C29" s="29"/>
      <c r="D29" s="29"/>
      <c r="E29" s="29"/>
      <c r="F29" s="29"/>
      <c r="G29" s="30">
        <v>200000</v>
      </c>
      <c r="H29" s="31"/>
      <c r="I29" s="31"/>
      <c r="J29" s="31"/>
      <c r="K29" s="31"/>
      <c r="L29" s="31"/>
      <c r="M29" s="31"/>
      <c r="N29" s="31"/>
      <c r="O29" s="31"/>
      <c r="P29" s="31"/>
      <c r="Q29" s="30">
        <v>141258</v>
      </c>
      <c r="R29" s="45">
        <f t="shared" si="1"/>
        <v>70.629</v>
      </c>
    </row>
    <row r="30" spans="1:18" s="34" customFormat="1" ht="63" customHeight="1">
      <c r="A30" s="17">
        <v>3142</v>
      </c>
      <c r="B30" s="26" t="s">
        <v>33</v>
      </c>
      <c r="C30" s="29"/>
      <c r="D30" s="29"/>
      <c r="E30" s="29"/>
      <c r="F30" s="29"/>
      <c r="G30" s="30">
        <v>550000</v>
      </c>
      <c r="H30" s="30"/>
      <c r="I30" s="30"/>
      <c r="J30" s="30"/>
      <c r="K30" s="30"/>
      <c r="L30" s="30"/>
      <c r="M30" s="30"/>
      <c r="N30" s="30"/>
      <c r="O30" s="30"/>
      <c r="P30" s="30"/>
      <c r="Q30" s="43">
        <v>549874.85</v>
      </c>
      <c r="R30" s="45">
        <f t="shared" si="1"/>
        <v>99.97724545454545</v>
      </c>
    </row>
    <row r="31" spans="1:18" s="34" customFormat="1" ht="18.75">
      <c r="A31" s="29"/>
      <c r="B31" s="60" t="s">
        <v>20</v>
      </c>
      <c r="C31" s="60"/>
      <c r="D31" s="29"/>
      <c r="E31" s="29"/>
      <c r="F31" s="29"/>
      <c r="G31" s="25">
        <f>SUM(G25:G30)</f>
        <v>3700000</v>
      </c>
      <c r="H31" s="31"/>
      <c r="I31" s="31"/>
      <c r="J31" s="31"/>
      <c r="K31" s="31"/>
      <c r="L31" s="31"/>
      <c r="M31" s="31"/>
      <c r="N31" s="31"/>
      <c r="O31" s="31"/>
      <c r="P31" s="31"/>
      <c r="Q31" s="25">
        <f>SUM(Q25:Q30)</f>
        <v>3368319.3200000003</v>
      </c>
      <c r="R31" s="35">
        <f t="shared" si="1"/>
        <v>91.03565729729729</v>
      </c>
    </row>
    <row r="32" spans="1:18" s="34" customFormat="1" ht="44.25" customHeight="1">
      <c r="A32" s="61" t="s">
        <v>28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1:18" s="34" customFormat="1" ht="30" customHeight="1">
      <c r="A33" s="44">
        <v>3132</v>
      </c>
      <c r="B33" s="52" t="s">
        <v>50</v>
      </c>
      <c r="C33" s="31"/>
      <c r="D33" s="31"/>
      <c r="E33" s="31"/>
      <c r="F33" s="31"/>
      <c r="G33" s="30">
        <v>150000</v>
      </c>
      <c r="H33" s="31"/>
      <c r="I33" s="31"/>
      <c r="J33" s="31"/>
      <c r="K33" s="31"/>
      <c r="L33" s="31"/>
      <c r="M33" s="31"/>
      <c r="N33" s="31"/>
      <c r="O33" s="31"/>
      <c r="P33" s="31"/>
      <c r="Q33" s="30">
        <v>0</v>
      </c>
      <c r="R33" s="43">
        <f t="shared" si="1"/>
        <v>0</v>
      </c>
    </row>
    <row r="34" spans="1:18" s="34" customFormat="1" ht="34.5" customHeight="1">
      <c r="A34" s="44">
        <v>3132</v>
      </c>
      <c r="B34" s="52" t="s">
        <v>51</v>
      </c>
      <c r="C34" s="31"/>
      <c r="D34" s="31"/>
      <c r="E34" s="31"/>
      <c r="F34" s="31"/>
      <c r="G34" s="30">
        <v>386329</v>
      </c>
      <c r="H34" s="31"/>
      <c r="I34" s="31"/>
      <c r="J34" s="31"/>
      <c r="K34" s="31"/>
      <c r="L34" s="31"/>
      <c r="M34" s="31"/>
      <c r="N34" s="31"/>
      <c r="O34" s="31"/>
      <c r="P34" s="31"/>
      <c r="Q34" s="30">
        <v>374728.45</v>
      </c>
      <c r="R34" s="43">
        <f t="shared" si="1"/>
        <v>96.9972355168781</v>
      </c>
    </row>
    <row r="35" spans="1:18" s="34" customFormat="1" ht="24" customHeight="1">
      <c r="A35" s="44">
        <v>3132</v>
      </c>
      <c r="B35" s="52" t="s">
        <v>52</v>
      </c>
      <c r="C35" s="31"/>
      <c r="D35" s="31"/>
      <c r="E35" s="31"/>
      <c r="F35" s="31"/>
      <c r="G35" s="30">
        <v>88838</v>
      </c>
      <c r="H35" s="31"/>
      <c r="I35" s="31"/>
      <c r="J35" s="31"/>
      <c r="K35" s="31"/>
      <c r="L35" s="31"/>
      <c r="M35" s="31"/>
      <c r="N35" s="31"/>
      <c r="O35" s="31"/>
      <c r="P35" s="31"/>
      <c r="Q35" s="30">
        <v>0</v>
      </c>
      <c r="R35" s="43">
        <f t="shared" si="1"/>
        <v>0</v>
      </c>
    </row>
    <row r="36" spans="1:18" s="34" customFormat="1" ht="37.5">
      <c r="A36" s="44">
        <v>3132</v>
      </c>
      <c r="B36" s="52" t="s">
        <v>53</v>
      </c>
      <c r="C36" s="30"/>
      <c r="D36" s="30"/>
      <c r="E36" s="30"/>
      <c r="F36" s="43"/>
      <c r="G36" s="30">
        <v>50000</v>
      </c>
      <c r="H36" s="43"/>
      <c r="I36" s="43"/>
      <c r="J36" s="43"/>
      <c r="K36" s="43"/>
      <c r="L36" s="43"/>
      <c r="M36" s="43"/>
      <c r="N36" s="43"/>
      <c r="O36" s="43"/>
      <c r="P36" s="43"/>
      <c r="Q36" s="48">
        <v>49613</v>
      </c>
      <c r="R36" s="43">
        <f t="shared" si="1"/>
        <v>99.226</v>
      </c>
    </row>
    <row r="37" spans="1:18" s="34" customFormat="1" ht="27" customHeight="1">
      <c r="A37" s="44">
        <v>3132</v>
      </c>
      <c r="B37" s="52" t="s">
        <v>54</v>
      </c>
      <c r="C37" s="30"/>
      <c r="D37" s="30"/>
      <c r="E37" s="30"/>
      <c r="F37" s="43"/>
      <c r="G37" s="30">
        <v>325960</v>
      </c>
      <c r="H37" s="43"/>
      <c r="I37" s="43"/>
      <c r="J37" s="43"/>
      <c r="K37" s="43"/>
      <c r="L37" s="43"/>
      <c r="M37" s="43"/>
      <c r="N37" s="43"/>
      <c r="O37" s="43"/>
      <c r="P37" s="43"/>
      <c r="Q37" s="48">
        <v>297449.05</v>
      </c>
      <c r="R37" s="43">
        <f t="shared" si="1"/>
        <v>91.25323659344704</v>
      </c>
    </row>
    <row r="38" spans="1:18" s="34" customFormat="1" ht="40.5" customHeight="1">
      <c r="A38" s="44">
        <v>3142</v>
      </c>
      <c r="B38" s="52" t="s">
        <v>55</v>
      </c>
      <c r="C38" s="30"/>
      <c r="D38" s="30"/>
      <c r="E38" s="30"/>
      <c r="F38" s="43"/>
      <c r="G38" s="30">
        <v>755475</v>
      </c>
      <c r="H38" s="43"/>
      <c r="I38" s="43"/>
      <c r="J38" s="43"/>
      <c r="K38" s="43"/>
      <c r="L38" s="43"/>
      <c r="M38" s="43"/>
      <c r="N38" s="43"/>
      <c r="O38" s="43"/>
      <c r="P38" s="43"/>
      <c r="Q38" s="48">
        <f>510748.33+241016.55-134449.89+1999+1</f>
        <v>619314.99</v>
      </c>
      <c r="R38" s="43">
        <f t="shared" si="1"/>
        <v>81.97690062543433</v>
      </c>
    </row>
    <row r="39" spans="1:18" s="34" customFormat="1" ht="23.25" customHeight="1">
      <c r="A39" s="44">
        <v>3142</v>
      </c>
      <c r="B39" s="53" t="s">
        <v>34</v>
      </c>
      <c r="C39" s="30"/>
      <c r="D39" s="30"/>
      <c r="E39" s="30"/>
      <c r="F39" s="43"/>
      <c r="G39" s="43">
        <v>500000</v>
      </c>
      <c r="H39" s="43"/>
      <c r="I39" s="43"/>
      <c r="J39" s="43"/>
      <c r="K39" s="43"/>
      <c r="L39" s="43"/>
      <c r="M39" s="43"/>
      <c r="N39" s="43"/>
      <c r="O39" s="43"/>
      <c r="P39" s="43"/>
      <c r="Q39" s="48">
        <v>493272.18</v>
      </c>
      <c r="R39" s="43">
        <f t="shared" si="1"/>
        <v>98.654436</v>
      </c>
    </row>
    <row r="40" spans="1:18" s="34" customFormat="1" ht="36.75" customHeight="1">
      <c r="A40" s="44">
        <v>3142</v>
      </c>
      <c r="B40" s="53" t="s">
        <v>63</v>
      </c>
      <c r="C40" s="30"/>
      <c r="D40" s="30"/>
      <c r="E40" s="30"/>
      <c r="F40" s="43"/>
      <c r="G40" s="43">
        <f>795000+50000</f>
        <v>845000</v>
      </c>
      <c r="H40" s="43"/>
      <c r="I40" s="43"/>
      <c r="J40" s="43"/>
      <c r="K40" s="43"/>
      <c r="L40" s="43"/>
      <c r="M40" s="43"/>
      <c r="N40" s="43"/>
      <c r="O40" s="43"/>
      <c r="P40" s="43"/>
      <c r="Q40" s="48">
        <v>19940</v>
      </c>
      <c r="R40" s="43">
        <f t="shared" si="1"/>
        <v>2.3597633136094673</v>
      </c>
    </row>
    <row r="41" spans="1:18" s="34" customFormat="1" ht="36.75" customHeight="1">
      <c r="A41" s="44">
        <v>3142</v>
      </c>
      <c r="B41" s="53" t="s">
        <v>64</v>
      </c>
      <c r="C41" s="30"/>
      <c r="D41" s="30"/>
      <c r="E41" s="30"/>
      <c r="F41" s="43"/>
      <c r="G41" s="43">
        <v>795000</v>
      </c>
      <c r="H41" s="43"/>
      <c r="I41" s="43"/>
      <c r="J41" s="43"/>
      <c r="K41" s="43"/>
      <c r="L41" s="43"/>
      <c r="M41" s="43"/>
      <c r="N41" s="43"/>
      <c r="O41" s="43"/>
      <c r="P41" s="43"/>
      <c r="Q41" s="48">
        <v>0</v>
      </c>
      <c r="R41" s="43">
        <f t="shared" si="1"/>
        <v>0</v>
      </c>
    </row>
    <row r="42" spans="1:18" s="34" customFormat="1" ht="18.75">
      <c r="A42" s="30"/>
      <c r="B42" s="66" t="s">
        <v>20</v>
      </c>
      <c r="C42" s="66"/>
      <c r="D42" s="30"/>
      <c r="E42" s="30"/>
      <c r="F42" s="43"/>
      <c r="G42" s="31">
        <f>SUM(G33:G41)</f>
        <v>3896602</v>
      </c>
      <c r="H42" s="25"/>
      <c r="I42" s="25"/>
      <c r="J42" s="25"/>
      <c r="K42" s="25"/>
      <c r="L42" s="25"/>
      <c r="M42" s="25"/>
      <c r="N42" s="25"/>
      <c r="O42" s="25"/>
      <c r="P42" s="25"/>
      <c r="Q42" s="31">
        <f>SUM(Q33:Q41)</f>
        <v>1854317.67</v>
      </c>
      <c r="R42" s="25">
        <f t="shared" si="1"/>
        <v>47.588069553934425</v>
      </c>
    </row>
    <row r="43" spans="1:18" s="34" customFormat="1" ht="24" customHeight="1" hidden="1">
      <c r="A43" s="67" t="s">
        <v>61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9"/>
    </row>
    <row r="44" spans="1:18" s="34" customFormat="1" ht="24" customHeight="1" hidden="1">
      <c r="A44" s="54">
        <v>3132</v>
      </c>
      <c r="B44" s="55" t="s">
        <v>62</v>
      </c>
      <c r="C44" s="56"/>
      <c r="D44" s="56"/>
      <c r="E44" s="56"/>
      <c r="F44" s="56"/>
      <c r="G44" s="51">
        <v>0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18" s="34" customFormat="1" ht="43.5" customHeight="1">
      <c r="A45" s="30"/>
      <c r="B45" s="66" t="s">
        <v>49</v>
      </c>
      <c r="C45" s="66"/>
      <c r="D45" s="30"/>
      <c r="E45" s="30"/>
      <c r="F45" s="43"/>
      <c r="G45" s="31">
        <f>G44+G42+G31+G21+G12+G9</f>
        <v>10207276</v>
      </c>
      <c r="H45" s="25"/>
      <c r="I45" s="25"/>
      <c r="J45" s="25"/>
      <c r="K45" s="25"/>
      <c r="L45" s="25"/>
      <c r="M45" s="25"/>
      <c r="N45" s="25"/>
      <c r="O45" s="25"/>
      <c r="P45" s="25"/>
      <c r="Q45" s="31">
        <f>Q44+Q42+Q31+Q21+Q12+Q9</f>
        <v>6888425.2</v>
      </c>
      <c r="R45" s="25">
        <f aca="true" t="shared" si="2" ref="R45:R50">Q45*100/G45</f>
        <v>67.4854407777354</v>
      </c>
    </row>
    <row r="46" spans="1:18" s="34" customFormat="1" ht="99.75" customHeight="1" hidden="1">
      <c r="A46" s="61" t="s">
        <v>29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</row>
    <row r="47" spans="1:18" s="34" customFormat="1" ht="99.75" customHeight="1" hidden="1">
      <c r="A47" s="17">
        <v>2281</v>
      </c>
      <c r="B47" s="33" t="s">
        <v>25</v>
      </c>
      <c r="C47" s="28"/>
      <c r="D47" s="36"/>
      <c r="E47" s="36"/>
      <c r="F47" s="37"/>
      <c r="G47" s="31"/>
      <c r="H47" s="25"/>
      <c r="I47" s="25"/>
      <c r="J47" s="25"/>
      <c r="K47" s="25"/>
      <c r="L47" s="25"/>
      <c r="M47" s="25"/>
      <c r="N47" s="25"/>
      <c r="O47" s="25"/>
      <c r="P47" s="25"/>
      <c r="Q47" s="31"/>
      <c r="R47" s="25"/>
    </row>
    <row r="48" spans="1:18" s="34" customFormat="1" ht="31.5" customHeight="1">
      <c r="A48" s="61" t="s">
        <v>21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27" s="34" customFormat="1" ht="64.5" customHeight="1">
      <c r="A49" s="17">
        <v>2281</v>
      </c>
      <c r="B49" s="33" t="s">
        <v>35</v>
      </c>
      <c r="C49" s="28"/>
      <c r="D49" s="36"/>
      <c r="E49" s="36"/>
      <c r="F49" s="37"/>
      <c r="G49" s="31">
        <v>10000</v>
      </c>
      <c r="H49" s="25"/>
      <c r="I49" s="25"/>
      <c r="J49" s="25"/>
      <c r="K49" s="25"/>
      <c r="L49" s="25"/>
      <c r="M49" s="25"/>
      <c r="N49" s="25"/>
      <c r="O49" s="25"/>
      <c r="P49" s="25"/>
      <c r="Q49" s="31">
        <v>0</v>
      </c>
      <c r="R49" s="25">
        <f t="shared" si="2"/>
        <v>0</v>
      </c>
      <c r="AA49" s="34" t="s">
        <v>19</v>
      </c>
    </row>
    <row r="50" spans="1:18" s="34" customFormat="1" ht="18.75">
      <c r="A50" s="38"/>
      <c r="B50" s="60" t="s">
        <v>20</v>
      </c>
      <c r="C50" s="60"/>
      <c r="D50" s="25" t="e">
        <f>#REF!+#REF!+#REF!+#REF!+#REF!+#REF!+#REF!</f>
        <v>#REF!</v>
      </c>
      <c r="E50" s="25" t="e">
        <f>#REF!+#REF!+#REF!+#REF!+#REF!+#REF!+#REF!</f>
        <v>#REF!</v>
      </c>
      <c r="F50" s="25" t="e">
        <f>#REF!+#REF!+#REF!+#REF!+#REF!+#REF!+#REF!</f>
        <v>#REF!</v>
      </c>
      <c r="G50" s="25">
        <f>G45+G47+G49</f>
        <v>10217276</v>
      </c>
      <c r="H50" s="25"/>
      <c r="I50" s="25"/>
      <c r="J50" s="25"/>
      <c r="K50" s="25"/>
      <c r="L50" s="25"/>
      <c r="M50" s="25"/>
      <c r="N50" s="25"/>
      <c r="O50" s="25"/>
      <c r="P50" s="25"/>
      <c r="Q50" s="25">
        <f>Q45+Q47+Q49</f>
        <v>6888425.2</v>
      </c>
      <c r="R50" s="25">
        <f t="shared" si="2"/>
        <v>67.41939045201481</v>
      </c>
    </row>
    <row r="51" spans="1:16" s="40" customFormat="1" ht="18.75">
      <c r="A51" s="39"/>
      <c r="C51" s="41"/>
      <c r="D51" s="41"/>
      <c r="E51" s="41"/>
      <c r="F51" s="41"/>
      <c r="G51" s="42"/>
      <c r="H51" s="41"/>
      <c r="I51" s="41"/>
      <c r="J51" s="41"/>
      <c r="K51" s="41"/>
      <c r="L51" s="41"/>
      <c r="M51" s="41"/>
      <c r="N51" s="41"/>
      <c r="O51" s="41"/>
      <c r="P51" s="41"/>
    </row>
    <row r="52" spans="1:16" s="40" customFormat="1" ht="18.75">
      <c r="A52" s="39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:16" s="40" customFormat="1" ht="18.75">
      <c r="A53" s="39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16" s="40" customFormat="1" ht="18.75">
      <c r="A54" s="39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1:16" s="40" customFormat="1" ht="18.75">
      <c r="A55" s="39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s="40" customFormat="1" ht="18.75">
      <c r="A56" s="39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s="40" customFormat="1" ht="18.75">
      <c r="A57" s="39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16" s="40" customFormat="1" ht="18.75">
      <c r="A58" s="39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8" s="4" customFormat="1" ht="23.25">
      <c r="A59" s="7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8"/>
      <c r="R59" s="8"/>
    </row>
    <row r="60" spans="1:18" s="4" customFormat="1" ht="23.25">
      <c r="A60" s="7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8"/>
      <c r="R60" s="8"/>
    </row>
    <row r="61" spans="1:18" s="4" customFormat="1" ht="23.25">
      <c r="A61" s="7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8"/>
      <c r="R61" s="8"/>
    </row>
    <row r="62" spans="1:18" s="4" customFormat="1" ht="23.25">
      <c r="A62" s="7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8"/>
      <c r="R62" s="8"/>
    </row>
    <row r="63" spans="1:18" s="4" customFormat="1" ht="23.25">
      <c r="A63" s="7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8"/>
      <c r="R63" s="8"/>
    </row>
    <row r="64" spans="1:18" s="4" customFormat="1" ht="23.25">
      <c r="A64" s="7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8"/>
      <c r="R64" s="8"/>
    </row>
    <row r="65" spans="1:18" s="4" customFormat="1" ht="23.25">
      <c r="A65" s="7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8"/>
      <c r="R65" s="8"/>
    </row>
    <row r="66" spans="1:18" s="4" customFormat="1" ht="23.25">
      <c r="A66" s="7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8"/>
      <c r="R66" s="8"/>
    </row>
    <row r="67" spans="1:18" s="4" customFormat="1" ht="23.25">
      <c r="A67" s="7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8"/>
      <c r="R67" s="8"/>
    </row>
    <row r="68" spans="1:18" s="4" customFormat="1" ht="23.25">
      <c r="A68" s="7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8"/>
      <c r="R68" s="8"/>
    </row>
    <row r="69" spans="1:18" s="4" customFormat="1" ht="23.25">
      <c r="A69" s="7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8"/>
      <c r="R69" s="8"/>
    </row>
    <row r="70" spans="1:18" s="4" customFormat="1" ht="23.25">
      <c r="A70" s="7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8"/>
      <c r="R70" s="8"/>
    </row>
    <row r="71" spans="1:18" s="4" customFormat="1" ht="23.25">
      <c r="A71" s="7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8"/>
      <c r="R71" s="8"/>
    </row>
    <row r="72" spans="1:18" s="4" customFormat="1" ht="23.25">
      <c r="A72" s="7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8"/>
      <c r="R72" s="8"/>
    </row>
    <row r="73" spans="1:18" s="4" customFormat="1" ht="23.25">
      <c r="A73" s="7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8"/>
      <c r="R73" s="8"/>
    </row>
    <row r="74" spans="1:18" s="4" customFormat="1" ht="23.25">
      <c r="A74" s="7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8"/>
      <c r="R74" s="8"/>
    </row>
    <row r="75" spans="1:18" s="4" customFormat="1" ht="23.25">
      <c r="A75" s="7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8"/>
      <c r="R75" s="8"/>
    </row>
    <row r="76" spans="1:18" s="4" customFormat="1" ht="23.25">
      <c r="A76" s="7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8"/>
      <c r="R76" s="8"/>
    </row>
    <row r="77" spans="1:18" s="4" customFormat="1" ht="23.25">
      <c r="A77" s="7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8"/>
      <c r="R77" s="8"/>
    </row>
    <row r="78" spans="1:18" s="4" customFormat="1" ht="23.25">
      <c r="A78" s="7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8"/>
      <c r="R78" s="8"/>
    </row>
    <row r="79" spans="1:18" s="4" customFormat="1" ht="23.25">
      <c r="A79" s="7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8"/>
      <c r="R79" s="8"/>
    </row>
    <row r="80" spans="1:18" s="4" customFormat="1" ht="23.25">
      <c r="A80" s="7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8"/>
      <c r="R80" s="8"/>
    </row>
    <row r="81" spans="1:18" s="4" customFormat="1" ht="23.25">
      <c r="A81" s="7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8"/>
      <c r="R81" s="8"/>
    </row>
    <row r="82" spans="1:18" s="4" customFormat="1" ht="23.25">
      <c r="A82" s="7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8"/>
      <c r="R82" s="8"/>
    </row>
    <row r="83" spans="1:18" s="4" customFormat="1" ht="23.25">
      <c r="A83" s="7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8"/>
      <c r="R83" s="8"/>
    </row>
    <row r="84" spans="1:18" s="4" customFormat="1" ht="23.25">
      <c r="A84" s="7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8"/>
      <c r="R84" s="8"/>
    </row>
    <row r="85" spans="1:18" s="4" customFormat="1" ht="23.25">
      <c r="A85" s="7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8"/>
      <c r="R85" s="8"/>
    </row>
    <row r="86" spans="1:18" s="4" customFormat="1" ht="23.25">
      <c r="A86" s="7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8"/>
      <c r="R86" s="8"/>
    </row>
    <row r="87" spans="1:18" s="4" customFormat="1" ht="23.25">
      <c r="A87" s="7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8"/>
      <c r="R87" s="8"/>
    </row>
    <row r="88" spans="1:18" s="4" customFormat="1" ht="23.25">
      <c r="A88" s="7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8"/>
      <c r="R88" s="8"/>
    </row>
    <row r="89" spans="1:18" s="4" customFormat="1" ht="23.25">
      <c r="A89" s="7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8"/>
      <c r="R89" s="8"/>
    </row>
    <row r="90" spans="1:18" s="4" customFormat="1" ht="23.25">
      <c r="A90" s="7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8"/>
      <c r="R90" s="8"/>
    </row>
    <row r="91" spans="1:18" s="4" customFormat="1" ht="23.25">
      <c r="A91" s="7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8"/>
      <c r="R91" s="8"/>
    </row>
    <row r="92" spans="1:18" s="4" customFormat="1" ht="23.25">
      <c r="A92" s="7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8"/>
      <c r="R92" s="8"/>
    </row>
    <row r="93" spans="1:18" s="4" customFormat="1" ht="23.25">
      <c r="A93" s="7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8"/>
      <c r="R93" s="8"/>
    </row>
    <row r="94" spans="1:18" s="4" customFormat="1" ht="23.25">
      <c r="A94" s="7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8"/>
      <c r="R94" s="8"/>
    </row>
    <row r="95" spans="1:18" s="4" customFormat="1" ht="23.25">
      <c r="A95" s="7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8"/>
      <c r="R95" s="8"/>
    </row>
    <row r="96" spans="1:18" s="4" customFormat="1" ht="23.25">
      <c r="A96" s="7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8"/>
      <c r="R96" s="8"/>
    </row>
    <row r="97" spans="1:18" s="4" customFormat="1" ht="23.25">
      <c r="A97" s="7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8"/>
      <c r="R97" s="8"/>
    </row>
    <row r="98" spans="1:18" s="4" customFormat="1" ht="23.25">
      <c r="A98" s="7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8"/>
      <c r="R98" s="8"/>
    </row>
    <row r="99" spans="1:18" s="4" customFormat="1" ht="23.25">
      <c r="A99" s="7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8"/>
      <c r="R99" s="8"/>
    </row>
    <row r="100" spans="1:18" s="4" customFormat="1" ht="23.25">
      <c r="A100" s="7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8"/>
      <c r="R100" s="8"/>
    </row>
    <row r="101" spans="1:18" s="4" customFormat="1" ht="23.25">
      <c r="A101" s="7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8"/>
      <c r="R101" s="8"/>
    </row>
    <row r="102" spans="1:18" s="4" customFormat="1" ht="23.25">
      <c r="A102" s="7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8"/>
      <c r="R102" s="8"/>
    </row>
    <row r="103" spans="1:18" s="4" customFormat="1" ht="23.25">
      <c r="A103" s="7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8"/>
      <c r="R103" s="8"/>
    </row>
    <row r="104" spans="1:18" s="4" customFormat="1" ht="23.25">
      <c r="A104" s="7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8"/>
      <c r="R104" s="8"/>
    </row>
    <row r="105" spans="1:18" s="4" customFormat="1" ht="23.25">
      <c r="A105" s="7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8"/>
      <c r="R105" s="8"/>
    </row>
    <row r="106" spans="1:18" s="4" customFormat="1" ht="23.25">
      <c r="A106" s="7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8"/>
      <c r="R106" s="8"/>
    </row>
    <row r="107" spans="1:18" s="4" customFormat="1" ht="23.25">
      <c r="A107" s="7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8"/>
      <c r="R107" s="8"/>
    </row>
    <row r="108" spans="1:18" s="4" customFormat="1" ht="23.25">
      <c r="A108" s="7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8"/>
      <c r="R108" s="8"/>
    </row>
    <row r="109" spans="1:18" s="4" customFormat="1" ht="23.25">
      <c r="A109" s="7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8"/>
      <c r="R109" s="8"/>
    </row>
    <row r="110" spans="1:18" s="4" customFormat="1" ht="23.25">
      <c r="A110" s="7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8"/>
      <c r="R110" s="8"/>
    </row>
    <row r="111" spans="1:18" s="4" customFormat="1" ht="23.25">
      <c r="A111" s="7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8"/>
      <c r="R111" s="8"/>
    </row>
    <row r="112" spans="1:18" s="4" customFormat="1" ht="23.25">
      <c r="A112" s="7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8"/>
      <c r="R112" s="8"/>
    </row>
    <row r="113" spans="1:18" s="4" customFormat="1" ht="23.25">
      <c r="A113" s="7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8"/>
      <c r="R113" s="8"/>
    </row>
    <row r="114" spans="1:18" s="4" customFormat="1" ht="23.25">
      <c r="A114" s="7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8"/>
      <c r="R114" s="8"/>
    </row>
    <row r="115" spans="1:18" s="4" customFormat="1" ht="23.25">
      <c r="A115" s="7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8"/>
      <c r="R115" s="8"/>
    </row>
    <row r="116" spans="1:18" s="4" customFormat="1" ht="23.25">
      <c r="A116" s="7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8"/>
      <c r="R116" s="8"/>
    </row>
    <row r="117" spans="1:18" s="4" customFormat="1" ht="23.25">
      <c r="A117" s="7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8"/>
      <c r="R117" s="8"/>
    </row>
    <row r="118" spans="1:18" s="4" customFormat="1" ht="23.25">
      <c r="A118" s="7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8"/>
      <c r="R118" s="8"/>
    </row>
    <row r="119" spans="1:18" s="4" customFormat="1" ht="23.25">
      <c r="A119" s="7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8"/>
      <c r="R119" s="8"/>
    </row>
    <row r="120" spans="1:18" s="4" customFormat="1" ht="23.25">
      <c r="A120" s="7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8"/>
      <c r="R120" s="8"/>
    </row>
    <row r="121" spans="1:18" s="4" customFormat="1" ht="23.25">
      <c r="A121" s="7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8"/>
      <c r="R121" s="8"/>
    </row>
    <row r="122" spans="1:18" s="4" customFormat="1" ht="23.25">
      <c r="A122" s="7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8"/>
      <c r="R122" s="8"/>
    </row>
    <row r="123" spans="1:18" s="4" customFormat="1" ht="23.25">
      <c r="A123" s="7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8"/>
      <c r="R123" s="8"/>
    </row>
    <row r="124" spans="1:18" s="4" customFormat="1" ht="23.25">
      <c r="A124" s="7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8"/>
      <c r="R124" s="8"/>
    </row>
    <row r="125" spans="1:18" s="4" customFormat="1" ht="23.25">
      <c r="A125" s="7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8"/>
      <c r="R125" s="8"/>
    </row>
    <row r="126" spans="1:18" s="4" customFormat="1" ht="23.25">
      <c r="A126" s="7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8"/>
      <c r="R126" s="8"/>
    </row>
    <row r="127" spans="1:18" s="4" customFormat="1" ht="23.25">
      <c r="A127" s="7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8"/>
      <c r="R127" s="8"/>
    </row>
    <row r="128" spans="1:18" s="4" customFormat="1" ht="23.25">
      <c r="A128" s="7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8"/>
      <c r="R128" s="8"/>
    </row>
    <row r="129" spans="1:18" s="4" customFormat="1" ht="23.25">
      <c r="A129" s="7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8"/>
      <c r="R129" s="8"/>
    </row>
    <row r="130" spans="1:18" s="4" customFormat="1" ht="23.25">
      <c r="A130" s="7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8"/>
      <c r="R130" s="8"/>
    </row>
    <row r="131" spans="1:18" s="4" customFormat="1" ht="23.25">
      <c r="A131" s="7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8"/>
      <c r="R131" s="8"/>
    </row>
    <row r="132" spans="1:18" s="4" customFormat="1" ht="23.25">
      <c r="A132" s="7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8"/>
      <c r="R132" s="8"/>
    </row>
    <row r="133" spans="1:18" s="4" customFormat="1" ht="23.25">
      <c r="A133" s="7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8"/>
      <c r="R133" s="8"/>
    </row>
    <row r="134" spans="1:18" s="4" customFormat="1" ht="23.25">
      <c r="A134" s="7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8"/>
      <c r="R134" s="8"/>
    </row>
    <row r="135" spans="1:18" s="4" customFormat="1" ht="23.25">
      <c r="A135" s="7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8"/>
      <c r="R135" s="8"/>
    </row>
    <row r="136" spans="1:18" s="4" customFormat="1" ht="23.25">
      <c r="A136" s="7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8"/>
      <c r="R136" s="8"/>
    </row>
    <row r="137" spans="1:18" s="4" customFormat="1" ht="23.25">
      <c r="A137" s="7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8"/>
      <c r="R137" s="8"/>
    </row>
    <row r="138" spans="1:18" s="4" customFormat="1" ht="23.25">
      <c r="A138" s="7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8"/>
      <c r="R138" s="8"/>
    </row>
    <row r="139" spans="1:18" s="4" customFormat="1" ht="23.25">
      <c r="A139" s="7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8"/>
      <c r="R139" s="8"/>
    </row>
    <row r="140" spans="1:18" s="4" customFormat="1" ht="23.25">
      <c r="A140" s="7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8"/>
      <c r="R140" s="8"/>
    </row>
    <row r="141" spans="1:18" s="4" customFormat="1" ht="23.25">
      <c r="A141" s="7"/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8"/>
      <c r="R141" s="8"/>
    </row>
    <row r="142" spans="1:18" s="4" customFormat="1" ht="23.25">
      <c r="A142" s="7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8"/>
      <c r="R142" s="8"/>
    </row>
    <row r="143" spans="1:18" s="4" customFormat="1" ht="23.25">
      <c r="A143" s="7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8"/>
      <c r="R143" s="8"/>
    </row>
    <row r="144" spans="1:18" s="4" customFormat="1" ht="23.25">
      <c r="A144" s="7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8"/>
      <c r="R144" s="8"/>
    </row>
    <row r="145" spans="1:18" s="4" customFormat="1" ht="23.25">
      <c r="A145" s="7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8"/>
      <c r="R145" s="8"/>
    </row>
    <row r="146" spans="1:18" s="4" customFormat="1" ht="23.25">
      <c r="A146" s="7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8"/>
      <c r="R146" s="8"/>
    </row>
    <row r="147" spans="1:18" s="4" customFormat="1" ht="23.25">
      <c r="A147" s="7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8"/>
      <c r="R147" s="8"/>
    </row>
    <row r="148" spans="1:18" s="4" customFormat="1" ht="23.25">
      <c r="A148" s="7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8"/>
      <c r="R148" s="8"/>
    </row>
    <row r="149" spans="1:18" s="4" customFormat="1" ht="23.25">
      <c r="A149" s="7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8"/>
      <c r="R149" s="8"/>
    </row>
    <row r="150" spans="1:18" s="4" customFormat="1" ht="23.25">
      <c r="A150" s="7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8"/>
      <c r="R150" s="8"/>
    </row>
    <row r="151" spans="1:18" s="4" customFormat="1" ht="23.25">
      <c r="A151" s="7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8"/>
      <c r="R151" s="8"/>
    </row>
    <row r="152" spans="1:18" s="4" customFormat="1" ht="23.25">
      <c r="A152" s="7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8"/>
      <c r="R152" s="8"/>
    </row>
    <row r="153" spans="1:18" s="4" customFormat="1" ht="23.25">
      <c r="A153" s="7"/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8"/>
      <c r="R153" s="8"/>
    </row>
    <row r="154" spans="1:18" s="4" customFormat="1" ht="23.25">
      <c r="A154" s="7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8"/>
      <c r="R154" s="8"/>
    </row>
    <row r="155" spans="1:18" s="4" customFormat="1" ht="23.25">
      <c r="A155" s="7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8"/>
      <c r="R155" s="8"/>
    </row>
    <row r="156" spans="1:18" s="4" customFormat="1" ht="23.25">
      <c r="A156" s="7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8"/>
      <c r="R156" s="8"/>
    </row>
    <row r="157" spans="1:18" s="4" customFormat="1" ht="23.25">
      <c r="A157" s="7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8"/>
      <c r="R157" s="8"/>
    </row>
    <row r="158" spans="1:18" s="4" customFormat="1" ht="23.25">
      <c r="A158" s="7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8"/>
      <c r="R158" s="8"/>
    </row>
    <row r="159" spans="1:18" s="4" customFormat="1" ht="23.25">
      <c r="A159" s="7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8"/>
      <c r="R159" s="8"/>
    </row>
    <row r="160" spans="1:18" s="4" customFormat="1" ht="23.25">
      <c r="A160" s="7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8"/>
      <c r="R160" s="8"/>
    </row>
    <row r="161" spans="1:18" s="4" customFormat="1" ht="23.25">
      <c r="A161" s="7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8"/>
      <c r="R161" s="8"/>
    </row>
    <row r="162" spans="1:18" s="4" customFormat="1" ht="23.25">
      <c r="A162" s="7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8"/>
      <c r="R162" s="8"/>
    </row>
    <row r="163" spans="1:18" s="4" customFormat="1" ht="23.25">
      <c r="A163" s="7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8"/>
      <c r="R163" s="8"/>
    </row>
    <row r="164" spans="1:18" s="4" customFormat="1" ht="23.25">
      <c r="A164" s="7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8"/>
      <c r="R164" s="8"/>
    </row>
    <row r="165" spans="1:18" s="4" customFormat="1" ht="23.25">
      <c r="A165" s="7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8"/>
      <c r="R165" s="8"/>
    </row>
    <row r="166" spans="1:18" s="4" customFormat="1" ht="23.25">
      <c r="A166" s="7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8"/>
      <c r="R166" s="8"/>
    </row>
    <row r="167" spans="1:18" s="4" customFormat="1" ht="23.25">
      <c r="A167" s="7"/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8"/>
      <c r="R167" s="8"/>
    </row>
    <row r="168" spans="1:18" s="4" customFormat="1" ht="23.25">
      <c r="A168" s="7"/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8"/>
      <c r="R168" s="8"/>
    </row>
    <row r="169" spans="1:18" s="4" customFormat="1" ht="23.25">
      <c r="A169" s="7"/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8"/>
      <c r="R169" s="8"/>
    </row>
    <row r="170" spans="1:18" s="4" customFormat="1" ht="23.25">
      <c r="A170" s="7"/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8"/>
      <c r="R170" s="8"/>
    </row>
    <row r="171" spans="1:18" s="4" customFormat="1" ht="23.25">
      <c r="A171" s="7"/>
      <c r="B171" s="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8"/>
      <c r="R171" s="8"/>
    </row>
    <row r="172" spans="1:18" s="4" customFormat="1" ht="23.25">
      <c r="A172" s="7"/>
      <c r="B172" s="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8"/>
      <c r="R172" s="8"/>
    </row>
    <row r="173" spans="1:18" s="4" customFormat="1" ht="23.25">
      <c r="A173" s="7"/>
      <c r="B173" s="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8"/>
      <c r="R173" s="8"/>
    </row>
    <row r="174" spans="1:18" s="4" customFormat="1" ht="23.25">
      <c r="A174" s="7"/>
      <c r="B174" s="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8"/>
      <c r="R174" s="8"/>
    </row>
    <row r="175" spans="1:18" s="4" customFormat="1" ht="23.25">
      <c r="A175" s="7"/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8"/>
      <c r="R175" s="8"/>
    </row>
    <row r="176" spans="1:18" s="4" customFormat="1" ht="23.25">
      <c r="A176" s="7"/>
      <c r="B176" s="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8"/>
      <c r="R176" s="8"/>
    </row>
    <row r="177" spans="1:18" s="4" customFormat="1" ht="23.25">
      <c r="A177" s="7"/>
      <c r="B177" s="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8"/>
      <c r="R177" s="8"/>
    </row>
    <row r="178" spans="1:18" s="4" customFormat="1" ht="23.25">
      <c r="A178" s="7"/>
      <c r="B178" s="8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8"/>
      <c r="R178" s="8"/>
    </row>
    <row r="179" spans="1:18" s="4" customFormat="1" ht="23.25">
      <c r="A179" s="7"/>
      <c r="B179" s="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8"/>
      <c r="R179" s="8"/>
    </row>
    <row r="180" spans="1:18" s="4" customFormat="1" ht="23.25">
      <c r="A180" s="7"/>
      <c r="B180" s="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8"/>
      <c r="R180" s="8"/>
    </row>
    <row r="181" spans="1:18" s="4" customFormat="1" ht="23.25">
      <c r="A181" s="7"/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8"/>
      <c r="R181" s="8"/>
    </row>
    <row r="182" spans="1:18" s="4" customFormat="1" ht="23.25">
      <c r="A182" s="7"/>
      <c r="B182" s="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8"/>
      <c r="R182" s="8"/>
    </row>
    <row r="183" spans="1:18" s="4" customFormat="1" ht="23.25">
      <c r="A183" s="7"/>
      <c r="B183" s="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8"/>
      <c r="R183" s="8"/>
    </row>
    <row r="184" spans="1:18" s="4" customFormat="1" ht="23.25">
      <c r="A184" s="7"/>
      <c r="B184" s="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8"/>
      <c r="R184" s="8"/>
    </row>
    <row r="185" spans="1:18" s="4" customFormat="1" ht="23.25">
      <c r="A185" s="7"/>
      <c r="B185" s="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8"/>
      <c r="R185" s="8"/>
    </row>
    <row r="186" spans="1:18" s="4" customFormat="1" ht="23.25">
      <c r="A186" s="7"/>
      <c r="B186" s="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8"/>
      <c r="R186" s="8"/>
    </row>
    <row r="187" spans="1:18" s="4" customFormat="1" ht="23.25">
      <c r="A187" s="7"/>
      <c r="B187" s="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8"/>
      <c r="R187" s="8"/>
    </row>
    <row r="188" spans="1:18" s="4" customFormat="1" ht="23.25">
      <c r="A188" s="7"/>
      <c r="B188" s="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8"/>
      <c r="R188" s="8"/>
    </row>
    <row r="189" spans="1:18" s="4" customFormat="1" ht="23.25">
      <c r="A189" s="7"/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8"/>
      <c r="R189" s="8"/>
    </row>
    <row r="190" spans="1:18" s="4" customFormat="1" ht="23.25">
      <c r="A190" s="7"/>
      <c r="B190" s="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8"/>
      <c r="R190" s="8"/>
    </row>
    <row r="191" spans="1:18" s="4" customFormat="1" ht="23.25">
      <c r="A191" s="7"/>
      <c r="B191" s="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8"/>
      <c r="R191" s="8"/>
    </row>
    <row r="192" spans="1:18" s="4" customFormat="1" ht="23.25">
      <c r="A192" s="7"/>
      <c r="B192" s="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8"/>
      <c r="R192" s="8"/>
    </row>
    <row r="193" spans="1:18" s="4" customFormat="1" ht="23.25">
      <c r="A193" s="7"/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8"/>
      <c r="R193" s="8"/>
    </row>
    <row r="194" spans="1:18" s="4" customFormat="1" ht="23.25">
      <c r="A194" s="7"/>
      <c r="B194" s="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8"/>
      <c r="R194" s="8"/>
    </row>
    <row r="195" spans="1:18" s="4" customFormat="1" ht="23.25">
      <c r="A195" s="7"/>
      <c r="B195" s="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8"/>
      <c r="R195" s="8"/>
    </row>
    <row r="196" spans="1:18" s="4" customFormat="1" ht="23.25">
      <c r="A196" s="7"/>
      <c r="B196" s="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8"/>
      <c r="R196" s="8"/>
    </row>
    <row r="197" spans="1:18" s="4" customFormat="1" ht="23.25">
      <c r="A197" s="7"/>
      <c r="B197" s="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8"/>
      <c r="R197" s="8"/>
    </row>
    <row r="198" spans="1:18" s="4" customFormat="1" ht="23.25">
      <c r="A198" s="7"/>
      <c r="B198" s="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8"/>
      <c r="R198" s="8"/>
    </row>
    <row r="199" spans="1:16" s="4" customFormat="1" ht="12.75">
      <c r="A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s="4" customFormat="1" ht="12.75">
      <c r="A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s="4" customFormat="1" ht="12.75">
      <c r="A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s="4" customFormat="1" ht="12.75">
      <c r="A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s="4" customFormat="1" ht="12.75">
      <c r="A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s="4" customFormat="1" ht="12.75">
      <c r="A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s="4" customFormat="1" ht="12.75">
      <c r="A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s="4" customFormat="1" ht="12.75">
      <c r="A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s="4" customFormat="1" ht="12.75">
      <c r="A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s="4" customFormat="1" ht="12.75">
      <c r="A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s="4" customFormat="1" ht="12.75">
      <c r="A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s="4" customFormat="1" ht="12.75">
      <c r="A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s="4" customFormat="1" ht="12.75">
      <c r="A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s="4" customFormat="1" ht="12.75">
      <c r="A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s="4" customFormat="1" ht="12.75">
      <c r="A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s="4" customFormat="1" ht="12.75">
      <c r="A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s="4" customFormat="1" ht="12.75">
      <c r="A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s="4" customFormat="1" ht="12.75">
      <c r="A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s="4" customFormat="1" ht="12.75">
      <c r="A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s="4" customFormat="1" ht="12.75">
      <c r="A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s="4" customFormat="1" ht="12.75">
      <c r="A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s="4" customFormat="1" ht="12.75">
      <c r="A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s="4" customFormat="1" ht="12.75">
      <c r="A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s="4" customFormat="1" ht="12.75">
      <c r="A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s="4" customFormat="1" ht="12.75">
      <c r="A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s="4" customFormat="1" ht="12.75">
      <c r="A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s="4" customFormat="1" ht="12.75">
      <c r="A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s="4" customFormat="1" ht="12.75">
      <c r="A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s="4" customFormat="1" ht="12.75">
      <c r="A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s="4" customFormat="1" ht="12.75">
      <c r="A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s="4" customFormat="1" ht="12.75">
      <c r="A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s="4" customFormat="1" ht="12.75">
      <c r="A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s="4" customFormat="1" ht="12.75">
      <c r="A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s="4" customFormat="1" ht="12.75">
      <c r="A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s="4" customFormat="1" ht="12.75">
      <c r="A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s="4" customFormat="1" ht="12.75">
      <c r="A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s="4" customFormat="1" ht="12.75">
      <c r="A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s="4" customFormat="1" ht="12.75">
      <c r="A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</sheetData>
  <sheetProtection/>
  <mergeCells count="17">
    <mergeCell ref="A24:R24"/>
    <mergeCell ref="A32:R32"/>
    <mergeCell ref="B31:C31"/>
    <mergeCell ref="B42:C42"/>
    <mergeCell ref="B45:C45"/>
    <mergeCell ref="A46:R46"/>
    <mergeCell ref="A43:R43"/>
    <mergeCell ref="A2:R2"/>
    <mergeCell ref="B12:C12"/>
    <mergeCell ref="A10:R10"/>
    <mergeCell ref="A5:R5"/>
    <mergeCell ref="A48:R48"/>
    <mergeCell ref="B50:C50"/>
    <mergeCell ref="B21:C21"/>
    <mergeCell ref="B9:C9"/>
    <mergeCell ref="A13:R13"/>
    <mergeCell ref="A22:R22"/>
  </mergeCells>
  <printOptions/>
  <pageMargins left="0.5905511811023623" right="0.5905511811023623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Нестеренко ЛП</cp:lastModifiedBy>
  <cp:lastPrinted>2020-06-17T05:13:53Z</cp:lastPrinted>
  <dcterms:created xsi:type="dcterms:W3CDTF">2013-11-07T08:21:37Z</dcterms:created>
  <dcterms:modified xsi:type="dcterms:W3CDTF">2020-07-24T12:18:26Z</dcterms:modified>
  <cp:category/>
  <cp:version/>
  <cp:contentType/>
  <cp:contentStatus/>
</cp:coreProperties>
</file>