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11976" windowHeight="6588" tabRatio="603" activeTab="0"/>
  </bookViews>
  <sheets>
    <sheet name="1" sheetId="1" r:id="rId1"/>
  </sheets>
  <definedNames>
    <definedName name="_xlnm.Print_Titles" localSheetId="0">'1'!$4:$7</definedName>
  </definedNames>
  <calcPr fullCalcOnLoad="1"/>
</workbook>
</file>

<file path=xl/sharedStrings.xml><?xml version="1.0" encoding="utf-8"?>
<sst xmlns="http://schemas.openxmlformats.org/spreadsheetml/2006/main" count="109" uniqueCount="98">
  <si>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</si>
  <si>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</si>
  <si>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</si>
  <si>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</si>
  <si>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</si>
  <si>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</si>
  <si>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</si>
  <si>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</si>
  <si>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</si>
  <si>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</si>
  <si>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</si>
  <si>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Орендна плата за землю з юридичних осіб</t>
  </si>
  <si>
    <t>Земельний податок з фізичних осіб</t>
  </si>
  <si>
    <t>Орендна плата за землю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</si>
  <si>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</si>
  <si>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</si>
  <si>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</si>
  <si>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</si>
  <si>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</si>
  <si>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</si>
  <si>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</si>
  <si>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</si>
  <si>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</si>
  <si>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</si>
  <si>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</si>
  <si>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</si>
  <si>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</si>
  <si>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</si>
  <si>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</si>
  <si>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</si>
  <si>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</si>
  <si>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</si>
  <si>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</si>
  <si>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 Податок та збір на доходи фізичних осіб</t>
  </si>
  <si>
    <t>180101-180104</t>
  </si>
  <si>
    <t>180110-180111</t>
  </si>
  <si>
    <t>х</t>
  </si>
  <si>
    <t xml:space="preserve">Місцеві податки 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</si>
  <si>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</si>
  <si>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</si>
  <si>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 xml:space="preserve">Начальник  фінансового управління </t>
  </si>
  <si>
    <t>Р.В.Роїк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</si>
  <si>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</si>
  <si>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</si>
  <si>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</si>
  <si>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</si>
  <si>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</si>
  <si>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</si>
  <si>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</si>
  <si>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Збір за провадження деяких видів 
     підприємницької діяльності, що справлявся 
     до 1 січня 2015 року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</si>
  <si>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</si>
  <si>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</si>
  <si>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</si>
  <si>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</si>
  <si>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</si>
  <si>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Надходження сум кредиторської та
     депонентської заборгованості</t>
  </si>
  <si>
    <t xml:space="preserve">       Інші надходження </t>
  </si>
  <si>
    <t>Комунальний податок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</si>
  <si>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</si>
  <si>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</si>
  <si>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</si>
  <si>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</si>
  <si>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</si>
  <si>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</si>
  <si>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Адміністративний збір за державну 
      реєстрацію  речових прав на нерухоме 
      майно та їх обтяжень</t>
  </si>
  <si>
    <t>Крім того: власні надходження бюджетних установ до спеціального фонду міського бюджету</t>
  </si>
  <si>
    <t>% виконання надходжень до річного плану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</si>
  <si>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</si>
  <si>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</si>
  <si>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</si>
  <si>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</si>
  <si>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</si>
  <si>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</si>
  <si>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Рентна плата за користування надрами</t>
  </si>
  <si>
    <t>Адміністративні збори та платежі, доходи від некомерційної господарської діяльності</t>
  </si>
  <si>
    <t xml:space="preserve">      Рентна плата за спеціальне
      використання води </t>
  </si>
  <si>
    <t xml:space="preserve">План на 2020 рік </t>
  </si>
  <si>
    <t xml:space="preserve">     Рентна плата за користування надрами
     для видобування корисних копалин 
     загально-державного значення</t>
  </si>
  <si>
    <t xml:space="preserve">    Акцизний податок з виробленого в 
    України пального</t>
  </si>
  <si>
    <t xml:space="preserve">     Акцизний податок з реалізації 
     суб’єктами господарювання 
     роздрібної торгівлі  підакцизних
     товарів</t>
  </si>
  <si>
    <t xml:space="preserve">     Податок на нерухоме майно, відмінне 
     від земельної ділянки</t>
  </si>
  <si>
    <t xml:space="preserve">       Плата за ліцензії на певні види 
       господарської діяльності та 
       сертифікати, що видаються Радою
       міністрів Автономної Республіки Крим, 
       виконавчими органами місцевих 
       рад і місцевими органами виконавчої
       влади </t>
  </si>
  <si>
    <t xml:space="preserve">      Плата за надання інших 
      адміністративних послуг</t>
  </si>
  <si>
    <t xml:space="preserve">      Кошти від реалізаціїї безхазяйного 
      майна, знахідок, спадкового майна, 
      майна, одержаного територіальною 
      громадою в порядку спадкування чи 
      дарування, а також  валютні цінності
      і грошові кошти, власники яких невідомі</t>
  </si>
  <si>
    <t xml:space="preserve">      Надходження коштів від Державного 
     фонду дорогоціних металів і 
     дорогоцінного каміння</t>
  </si>
  <si>
    <t xml:space="preserve">      Інші  надходження</t>
  </si>
  <si>
    <t xml:space="preserve">Надійшло за   січень  - вересень 2019 року </t>
  </si>
  <si>
    <t>План на  січень  - вересень 2020 року</t>
  </si>
  <si>
    <t>Надійшло за січень  -вересень  2020 року</t>
  </si>
  <si>
    <t xml:space="preserve">% виконання плану за січень - вересень 2020 року </t>
  </si>
  <si>
    <t>Відхилення надходжень за січень - вересень 2020 року від січня - вересня 2019 року</t>
  </si>
  <si>
    <t>Надійшло за січень-вересень 2019 року</t>
  </si>
  <si>
    <t>Надійшло за   січень-вересень 2020 року</t>
  </si>
  <si>
    <t>Відхилення надходжень за січень - вересень  2020 року від січня - вересня 2019 року</t>
  </si>
  <si>
    <t>Порівняльний аналіз надходжень до міського бюджету за  січень - вересень 2019 року та
 січень - вересень 2020 року</t>
  </si>
  <si>
    <t xml:space="preserve">    Кошти за шкоду, що заподіяна на земельних 
    ділянках державної та комунальної
    власності, які не надані у користування та
    не передані у власність, внаслідок їх
    самовільного зайняття,  використання не 
    за цільовим призначенням, зняття
    грунтового покриву (родючого шару грунту) 
    без спеціального дозволу; відшкодування
    збитків за погіршення якості грунтовго
    покриву тощо та за неодержання доходів
    у звязку з тимчасовим невикористанням
    земельних ділянок</t>
  </si>
  <si>
    <t xml:space="preserve">      Адміністративні штрафи та штрафні санкції
      за порушення законодавства у сфері 
      виробництва та обігу алкогольних напоїв 
      та тютюнових  виробів</t>
  </si>
  <si>
    <t xml:space="preserve">       Плата за скорочення термінів надання
      послуг у сфері державної реєстрації
      речових прав на нерухоме майно та їх
     обтяжень і державної реєстрації юридичних
     осіб, фізичних осіб - підприємців та 
     громадських формувань, а також плата за
     надання інших платних послуг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</si>
</sst>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0.0%"/>
    <numFmt numFmtId="206" formatCode="_-* #,##0.0\ _к_._-;\-* #,##0.0\ _к_._-;_-* &quot;-&quot;??\ _к_._-;_-@_-"/>
    <numFmt numFmtId="207" formatCode="_-* #,##0\ _к_._-;\-* #,##0\ _к_._-;_-* &quot;-&quot;??\ _к_._-;_-@_-"/>
    <numFmt numFmtId="208" formatCode="_-* #,##0.000\ _к_._-;\-* #,##0.000\ _к_._-;_-* &quot;-&quot;??\ _к_._-;_-@_-"/>
    <numFmt numFmtId="209" formatCode="_-* #,##0.0000\ _к_._-;\-* #,##0.0000\ _к_._-;_-* &quot;-&quot;??\ _к_._-;_-@_-"/>
    <numFmt numFmtId="210" formatCode="0.000"/>
    <numFmt numFmtId="211" formatCode="0.000%"/>
    <numFmt numFmtId="212" formatCode="0.0000"/>
    <numFmt numFmtId="213" formatCode="0.000000"/>
    <numFmt numFmtId="214" formatCode="0.0000000"/>
    <numFmt numFmtId="215" formatCode="0.00000000"/>
    <numFmt numFmtId="216" formatCode="0.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0.000000000"/>
    <numFmt numFmtId="221" formatCode="0.0000000000"/>
    <numFmt numFmtId="222" formatCode="0.00000000000"/>
    <numFmt numFmtId="223" formatCode="#,##0.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b/>
      <sz val="13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 shrinkToFit="1"/>
    </xf>
    <xf numFmtId="0" fontId="0" fillId="33" borderId="0" xfId="0" applyFill="1" applyAlignment="1">
      <alignment/>
    </xf>
    <xf numFmtId="204" fontId="0" fillId="33" borderId="0" xfId="0" applyNumberFormat="1" applyFill="1" applyAlignment="1">
      <alignment/>
    </xf>
    <xf numFmtId="223" fontId="7" fillId="33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23" fontId="7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223" fontId="8" fillId="33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223" fontId="7" fillId="33" borderId="12" xfId="0" applyNumberFormat="1" applyFont="1" applyFill="1" applyBorder="1" applyAlignment="1">
      <alignment horizontal="center" vertical="top"/>
    </xf>
    <xf numFmtId="223" fontId="7" fillId="33" borderId="12" xfId="0" applyNumberFormat="1" applyFont="1" applyFill="1" applyBorder="1" applyAlignment="1">
      <alignment vertical="top"/>
    </xf>
    <xf numFmtId="223" fontId="13" fillId="33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vertical="top" wrapText="1"/>
    </xf>
    <xf numFmtId="223" fontId="8" fillId="33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/>
    </xf>
    <xf numFmtId="223" fontId="13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223" fontId="8" fillId="33" borderId="12" xfId="0" applyNumberFormat="1" applyFont="1" applyFill="1" applyBorder="1" applyAlignment="1">
      <alignment horizontal="center" vertical="top"/>
    </xf>
    <xf numFmtId="223" fontId="8" fillId="33" borderId="12" xfId="0" applyNumberFormat="1" applyFont="1" applyFill="1" applyBorder="1" applyAlignment="1">
      <alignment vertical="top"/>
    </xf>
    <xf numFmtId="0" fontId="11" fillId="0" borderId="12" xfId="0" applyNumberFormat="1" applyFont="1" applyFill="1" applyBorder="1" applyAlignment="1">
      <alignment vertical="top" wrapText="1" shrinkToFit="1"/>
    </xf>
    <xf numFmtId="223" fontId="8" fillId="33" borderId="12" xfId="0" applyNumberFormat="1" applyFont="1" applyFill="1" applyBorder="1" applyAlignment="1">
      <alignment vertical="top"/>
    </xf>
    <xf numFmtId="223" fontId="8" fillId="33" borderId="12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/>
    </xf>
    <xf numFmtId="223" fontId="7" fillId="33" borderId="14" xfId="0" applyNumberFormat="1" applyFont="1" applyFill="1" applyBorder="1" applyAlignment="1">
      <alignment horizontal="center" vertical="top"/>
    </xf>
    <xf numFmtId="223" fontId="8" fillId="33" borderId="12" xfId="0" applyNumberFormat="1" applyFont="1" applyFill="1" applyBorder="1" applyAlignment="1">
      <alignment horizontal="center" vertical="top"/>
    </xf>
    <xf numFmtId="223" fontId="7" fillId="33" borderId="14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223" fontId="9" fillId="33" borderId="10" xfId="0" applyNumberFormat="1" applyFont="1" applyFill="1" applyBorder="1" applyAlignment="1">
      <alignment horizontal="center" vertical="top"/>
    </xf>
    <xf numFmtId="223" fontId="9" fillId="33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223" fontId="7" fillId="33" borderId="11" xfId="0" applyNumberFormat="1" applyFont="1" applyFill="1" applyBorder="1" applyAlignment="1">
      <alignment horizontal="center" vertical="top"/>
    </xf>
    <xf numFmtId="223" fontId="7" fillId="33" borderId="15" xfId="0" applyNumberFormat="1" applyFont="1" applyFill="1" applyBorder="1" applyAlignment="1">
      <alignment horizontal="center" vertical="top"/>
    </xf>
    <xf numFmtId="223" fontId="7" fillId="33" borderId="15" xfId="0" applyNumberFormat="1" applyFont="1" applyFill="1" applyBorder="1" applyAlignment="1">
      <alignment vertical="top"/>
    </xf>
    <xf numFmtId="223" fontId="7" fillId="33" borderId="16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 wrapText="1" shrinkToFit="1"/>
    </xf>
    <xf numFmtId="0" fontId="5" fillId="0" borderId="17" xfId="0" applyFont="1" applyFill="1" applyBorder="1" applyAlignment="1">
      <alignment horizontal="center" vertical="top"/>
    </xf>
    <xf numFmtId="223" fontId="7" fillId="33" borderId="17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 shrinkToFit="1"/>
    </xf>
    <xf numFmtId="223" fontId="7" fillId="33" borderId="18" xfId="0" applyNumberFormat="1" applyFont="1" applyFill="1" applyBorder="1" applyAlignment="1">
      <alignment horizontal="center" vertical="top"/>
    </xf>
    <xf numFmtId="223" fontId="7" fillId="33" borderId="18" xfId="0" applyNumberFormat="1" applyFont="1" applyFill="1" applyBorder="1" applyAlignment="1">
      <alignment vertical="top"/>
    </xf>
    <xf numFmtId="223" fontId="7" fillId="33" borderId="19" xfId="0" applyNumberFormat="1" applyFont="1" applyFill="1" applyBorder="1" applyAlignment="1">
      <alignment vertical="top"/>
    </xf>
    <xf numFmtId="204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223" fontId="7" fillId="33" borderId="10" xfId="0" applyNumberFormat="1" applyFont="1" applyFill="1" applyBorder="1" applyAlignment="1">
      <alignment horizontal="center" vertical="top"/>
    </xf>
    <xf numFmtId="223" fontId="7" fillId="33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223" fontId="8" fillId="33" borderId="10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top"/>
    </xf>
    <xf numFmtId="223" fontId="8" fillId="33" borderId="15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223" fontId="13" fillId="33" borderId="12" xfId="0" applyNumberFormat="1" applyFont="1" applyFill="1" applyBorder="1" applyAlignment="1">
      <alignment vertical="top"/>
    </xf>
    <xf numFmtId="0" fontId="11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223" fontId="14" fillId="33" borderId="10" xfId="0" applyNumberFormat="1" applyFont="1" applyFill="1" applyBorder="1" applyAlignment="1">
      <alignment horizontal="center" vertical="top"/>
    </xf>
    <xf numFmtId="223" fontId="14" fillId="33" borderId="19" xfId="0" applyNumberFormat="1" applyFont="1" applyFill="1" applyBorder="1" applyAlignment="1">
      <alignment horizontal="center" vertical="top"/>
    </xf>
    <xf numFmtId="223" fontId="14" fillId="33" borderId="14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223" fontId="9" fillId="33" borderId="0" xfId="0" applyNumberFormat="1" applyFont="1" applyFill="1" applyBorder="1" applyAlignment="1">
      <alignment horizontal="center" vertical="top"/>
    </xf>
    <xf numFmtId="223" fontId="9" fillId="33" borderId="0" xfId="0" applyNumberFormat="1" applyFont="1" applyFill="1" applyBorder="1" applyAlignment="1">
      <alignment horizontal="center" vertical="top"/>
    </xf>
    <xf numFmtId="223" fontId="9" fillId="33" borderId="0" xfId="0" applyNumberFormat="1" applyFont="1" applyFill="1" applyBorder="1" applyAlignment="1">
      <alignment vertical="top"/>
    </xf>
    <xf numFmtId="49" fontId="2" fillId="33" borderId="2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left" vertical="top" wrapText="1"/>
    </xf>
    <xf numFmtId="223" fontId="7" fillId="33" borderId="22" xfId="0" applyNumberFormat="1" applyFont="1" applyFill="1" applyBorder="1" applyAlignment="1">
      <alignment horizontal="center" vertical="top"/>
    </xf>
    <xf numFmtId="223" fontId="7" fillId="33" borderId="22" xfId="0" applyNumberFormat="1" applyFont="1" applyFill="1" applyBorder="1" applyAlignment="1">
      <alignment vertical="top"/>
    </xf>
    <xf numFmtId="223" fontId="7" fillId="33" borderId="23" xfId="0" applyNumberFormat="1" applyFont="1" applyFill="1" applyBorder="1" applyAlignment="1">
      <alignment vertical="top"/>
    </xf>
    <xf numFmtId="223" fontId="2" fillId="33" borderId="0" xfId="0" applyNumberFormat="1" applyFont="1" applyFill="1" applyBorder="1" applyAlignment="1">
      <alignment horizontal="center" vertical="top"/>
    </xf>
    <xf numFmtId="223" fontId="2" fillId="33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223" fontId="4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vertical="top"/>
    </xf>
    <xf numFmtId="223" fontId="0" fillId="33" borderId="0" xfId="0" applyNumberForma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223" fontId="2" fillId="33" borderId="26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223" fontId="2" fillId="33" borderId="15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223" fontId="2" fillId="33" borderId="27" xfId="0" applyNumberFormat="1" applyFont="1" applyFill="1" applyBorder="1" applyAlignment="1">
      <alignment horizontal="center" vertical="top" wrapText="1"/>
    </xf>
    <xf numFmtId="223" fontId="2" fillId="33" borderId="28" xfId="0" applyNumberFormat="1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view="pageBreakPreview" zoomScaleSheetLayoutView="100" zoomScalePageLayoutView="0" workbookViewId="0" topLeftCell="A44">
      <selection activeCell="E50" sqref="E50"/>
    </sheetView>
  </sheetViews>
  <sheetFormatPr defaultColWidth="9.375" defaultRowHeight="12.75"/>
  <cols>
    <col min="1" max="1" width="49.375" style="1" customWidth="1"/>
    <col min="2" max="2" width="10.375" style="1" customWidth="1"/>
    <col min="3" max="3" width="14.125" style="10" customWidth="1"/>
    <col min="4" max="4" width="14.00390625" style="24" customWidth="1"/>
    <col min="5" max="5" width="14.125" style="10" customWidth="1"/>
    <col min="6" max="6" width="11.00390625" style="10" customWidth="1"/>
    <col min="7" max="8" width="12.50390625" style="10" customWidth="1"/>
    <col min="9" max="9" width="10.125" style="10" customWidth="1"/>
    <col min="10" max="11" width="9.375" style="10" hidden="1" customWidth="1"/>
    <col min="12" max="16384" width="9.375" style="1" customWidth="1"/>
  </cols>
  <sheetData>
    <row r="1" spans="1:9" ht="36" customHeight="1">
      <c r="A1" s="125" t="s">
        <v>94</v>
      </c>
      <c r="B1" s="125"/>
      <c r="C1" s="125"/>
      <c r="D1" s="125"/>
      <c r="E1" s="125"/>
      <c r="F1" s="125"/>
      <c r="G1" s="125"/>
      <c r="H1" s="125"/>
      <c r="I1" s="125"/>
    </row>
    <row r="2" spans="1:9" ht="12" customHeight="1" hidden="1">
      <c r="A2" s="4"/>
      <c r="B2" s="4"/>
      <c r="C2" s="13"/>
      <c r="D2" s="13"/>
      <c r="E2" s="13"/>
      <c r="F2" s="13"/>
      <c r="G2" s="13"/>
      <c r="H2" s="13"/>
      <c r="I2" s="13"/>
    </row>
    <row r="3" spans="2:9" ht="14.25" customHeight="1" thickBot="1">
      <c r="B3" s="2"/>
      <c r="C3" s="23"/>
      <c r="D3" s="23"/>
      <c r="E3" s="25"/>
      <c r="I3" s="10" t="s">
        <v>25</v>
      </c>
    </row>
    <row r="4" spans="1:9" ht="14.25" customHeight="1" thickBot="1">
      <c r="A4" s="126" t="s">
        <v>3</v>
      </c>
      <c r="B4" s="126" t="s">
        <v>4</v>
      </c>
      <c r="C4" s="124" t="s">
        <v>86</v>
      </c>
      <c r="D4" s="124" t="s">
        <v>87</v>
      </c>
      <c r="E4" s="124" t="s">
        <v>88</v>
      </c>
      <c r="F4" s="124" t="s">
        <v>89</v>
      </c>
      <c r="G4" s="124"/>
      <c r="H4" s="124" t="s">
        <v>90</v>
      </c>
      <c r="I4" s="124"/>
    </row>
    <row r="5" spans="1:9" ht="60.75" customHeight="1" thickBot="1">
      <c r="A5" s="126"/>
      <c r="B5" s="126"/>
      <c r="C5" s="124"/>
      <c r="D5" s="124"/>
      <c r="E5" s="124"/>
      <c r="F5" s="124"/>
      <c r="G5" s="124"/>
      <c r="H5" s="124"/>
      <c r="I5" s="124"/>
    </row>
    <row r="6" spans="1:9" ht="16.5" customHeight="1" thickBot="1">
      <c r="A6" s="126"/>
      <c r="B6" s="126"/>
      <c r="C6" s="124"/>
      <c r="D6" s="124"/>
      <c r="E6" s="124"/>
      <c r="F6" s="14" t="s">
        <v>24</v>
      </c>
      <c r="G6" s="15" t="s">
        <v>23</v>
      </c>
      <c r="H6" s="15" t="s">
        <v>23</v>
      </c>
      <c r="I6" s="14" t="s">
        <v>24</v>
      </c>
    </row>
    <row r="7" spans="1:10" ht="16.5" customHeight="1" thickBot="1">
      <c r="A7" s="3">
        <v>1</v>
      </c>
      <c r="B7" s="3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9"/>
    </row>
    <row r="8" spans="1:9" ht="16.5" customHeight="1" thickBot="1">
      <c r="A8" s="6" t="s">
        <v>8</v>
      </c>
      <c r="B8" s="3"/>
      <c r="C8" s="16"/>
      <c r="D8" s="16"/>
      <c r="E8" s="16"/>
      <c r="F8" s="17"/>
      <c r="G8" s="17"/>
      <c r="H8" s="17"/>
      <c r="I8" s="17"/>
    </row>
    <row r="9" spans="1:9" ht="16.5" customHeight="1">
      <c r="A9" s="7" t="s">
        <v>0</v>
      </c>
      <c r="B9" s="5">
        <v>100000</v>
      </c>
      <c r="C9" s="12">
        <f>C10+C13+C17+C22+C35</f>
        <v>384042.2</v>
      </c>
      <c r="D9" s="12">
        <f>D10+D13+D17+D22</f>
        <v>364513.9</v>
      </c>
      <c r="E9" s="12">
        <f>E10+E13+E17+E22</f>
        <v>366835.1</v>
      </c>
      <c r="F9" s="12">
        <f aca="true" t="shared" si="0" ref="F9:F52">E9/D9*100</f>
        <v>100.63679327455002</v>
      </c>
      <c r="G9" s="12">
        <f>E9-D9</f>
        <v>2321.1999999999534</v>
      </c>
      <c r="H9" s="18">
        <f aca="true" t="shared" si="1" ref="H9:H15">E9-C9</f>
        <v>-17207.100000000035</v>
      </c>
      <c r="I9" s="18">
        <f>E9/C9*100</f>
        <v>95.51947676583458</v>
      </c>
    </row>
    <row r="10" spans="1:9" ht="32.25" customHeight="1">
      <c r="A10" s="27" t="s">
        <v>42</v>
      </c>
      <c r="B10" s="28">
        <v>110000</v>
      </c>
      <c r="C10" s="29">
        <f>C11+C12</f>
        <v>244288.4</v>
      </c>
      <c r="D10" s="29">
        <f>D11+D12</f>
        <v>234802.19999999998</v>
      </c>
      <c r="E10" s="29">
        <f>E11+E12</f>
        <v>229515.4</v>
      </c>
      <c r="F10" s="29">
        <f t="shared" si="0"/>
        <v>97.74840269810079</v>
      </c>
      <c r="G10" s="29">
        <f aca="true" t="shared" si="2" ref="G10:G24">E10-D10</f>
        <v>-5286.799999999988</v>
      </c>
      <c r="H10" s="30">
        <f t="shared" si="1"/>
        <v>-14773</v>
      </c>
      <c r="I10" s="30">
        <f aca="true" t="shared" si="3" ref="I10:I82">E10/C10*100</f>
        <v>93.95263958501509</v>
      </c>
    </row>
    <row r="11" spans="1:9" ht="18.75" customHeight="1">
      <c r="A11" s="8" t="s">
        <v>33</v>
      </c>
      <c r="B11" s="28">
        <v>110100</v>
      </c>
      <c r="C11" s="29">
        <v>242448.6</v>
      </c>
      <c r="D11" s="29">
        <v>233574.3</v>
      </c>
      <c r="E11" s="29">
        <v>228287.5</v>
      </c>
      <c r="F11" s="29">
        <f t="shared" si="0"/>
        <v>97.73656605200145</v>
      </c>
      <c r="G11" s="29">
        <f t="shared" si="2"/>
        <v>-5286.799999999988</v>
      </c>
      <c r="H11" s="30">
        <f t="shared" si="1"/>
        <v>-14161.100000000006</v>
      </c>
      <c r="I11" s="30">
        <f t="shared" si="3"/>
        <v>94.15913311110066</v>
      </c>
    </row>
    <row r="12" spans="1:9" ht="15" customHeight="1">
      <c r="A12" s="8" t="s">
        <v>9</v>
      </c>
      <c r="B12" s="28">
        <v>110200</v>
      </c>
      <c r="C12" s="29">
        <v>1839.8</v>
      </c>
      <c r="D12" s="29">
        <v>1227.9</v>
      </c>
      <c r="E12" s="29">
        <v>1227.9</v>
      </c>
      <c r="F12" s="29">
        <f t="shared" si="0"/>
        <v>100</v>
      </c>
      <c r="G12" s="29">
        <f t="shared" si="2"/>
        <v>0</v>
      </c>
      <c r="H12" s="30">
        <f t="shared" si="1"/>
        <v>-611.8999999999999</v>
      </c>
      <c r="I12" s="31">
        <f t="shared" si="3"/>
        <v>66.7409501032721</v>
      </c>
    </row>
    <row r="13" spans="1:9" ht="16.5" customHeight="1">
      <c r="A13" s="8" t="s">
        <v>73</v>
      </c>
      <c r="B13" s="28">
        <v>130000</v>
      </c>
      <c r="C13" s="29">
        <f>C15</f>
        <v>12.6</v>
      </c>
      <c r="D13" s="29">
        <f>D14+D15</f>
        <v>6.1</v>
      </c>
      <c r="E13" s="29">
        <f>E14+E15</f>
        <v>6.5</v>
      </c>
      <c r="F13" s="29">
        <f t="shared" si="0"/>
        <v>106.55737704918033</v>
      </c>
      <c r="G13" s="29">
        <f t="shared" si="2"/>
        <v>0.40000000000000036</v>
      </c>
      <c r="H13" s="30">
        <f t="shared" si="1"/>
        <v>-6.1</v>
      </c>
      <c r="I13" s="30">
        <f t="shared" si="3"/>
        <v>51.587301587301596</v>
      </c>
    </row>
    <row r="14" spans="1:9" ht="30.75" customHeight="1">
      <c r="A14" s="9" t="s">
        <v>75</v>
      </c>
      <c r="B14" s="28">
        <v>130200</v>
      </c>
      <c r="C14" s="29"/>
      <c r="D14" s="29"/>
      <c r="E14" s="29">
        <v>0.4</v>
      </c>
      <c r="F14" s="29"/>
      <c r="G14" s="29"/>
      <c r="H14" s="30"/>
      <c r="I14" s="26"/>
    </row>
    <row r="15" spans="1:9" ht="45" customHeight="1">
      <c r="A15" s="32" t="s">
        <v>77</v>
      </c>
      <c r="B15" s="28">
        <v>130301</v>
      </c>
      <c r="C15" s="29">
        <v>12.6</v>
      </c>
      <c r="D15" s="29">
        <v>6.1</v>
      </c>
      <c r="E15" s="29">
        <v>6.1</v>
      </c>
      <c r="F15" s="29">
        <f t="shared" si="0"/>
        <v>100</v>
      </c>
      <c r="G15" s="29">
        <f t="shared" si="2"/>
        <v>0</v>
      </c>
      <c r="H15" s="30">
        <f t="shared" si="1"/>
        <v>-6.5</v>
      </c>
      <c r="I15" s="30">
        <f t="shared" si="3"/>
        <v>48.41269841269841</v>
      </c>
    </row>
    <row r="16" spans="1:9" ht="45" customHeight="1" hidden="1">
      <c r="A16" s="32"/>
      <c r="B16" s="28"/>
      <c r="C16" s="29"/>
      <c r="D16" s="29"/>
      <c r="E16" s="29"/>
      <c r="F16" s="29"/>
      <c r="G16" s="29"/>
      <c r="H16" s="30"/>
      <c r="I16" s="30"/>
    </row>
    <row r="17" spans="1:9" ht="15" customHeight="1">
      <c r="A17" s="8" t="s">
        <v>59</v>
      </c>
      <c r="B17" s="28">
        <v>140000</v>
      </c>
      <c r="C17" s="29">
        <f>C18+C19+C20</f>
        <v>23845.5</v>
      </c>
      <c r="D17" s="29">
        <f>D18+D19+D20</f>
        <v>26207.6</v>
      </c>
      <c r="E17" s="29">
        <f>E18+E19+E20</f>
        <v>28811.2</v>
      </c>
      <c r="F17" s="29">
        <f>E17/D17*100</f>
        <v>109.93452281017721</v>
      </c>
      <c r="G17" s="29">
        <f>E17-D17</f>
        <v>2603.600000000002</v>
      </c>
      <c r="H17" s="30">
        <f aca="true" t="shared" si="4" ref="H17:H24">E17-C17</f>
        <v>4965.700000000001</v>
      </c>
      <c r="I17" s="31">
        <f>E17/C17*100</f>
        <v>120.82447421945442</v>
      </c>
    </row>
    <row r="18" spans="1:9" ht="31.5" customHeight="1">
      <c r="A18" s="32" t="s">
        <v>78</v>
      </c>
      <c r="B18" s="28">
        <v>140219</v>
      </c>
      <c r="C18" s="29">
        <v>1601</v>
      </c>
      <c r="D18" s="29">
        <v>1925.6</v>
      </c>
      <c r="E18" s="29">
        <v>2493.2</v>
      </c>
      <c r="F18" s="29">
        <f>E18/D18*100</f>
        <v>129.47652679684253</v>
      </c>
      <c r="G18" s="29">
        <f>E18-D18</f>
        <v>567.5999999999999</v>
      </c>
      <c r="H18" s="30">
        <f t="shared" si="4"/>
        <v>892.1999999999998</v>
      </c>
      <c r="I18" s="30">
        <f>E18/C18*100</f>
        <v>155.72767020612116</v>
      </c>
    </row>
    <row r="19" spans="1:9" ht="32.25" customHeight="1">
      <c r="A19" s="32" t="s">
        <v>60</v>
      </c>
      <c r="B19" s="28">
        <v>140319</v>
      </c>
      <c r="C19" s="29">
        <v>6882</v>
      </c>
      <c r="D19" s="29">
        <v>8145</v>
      </c>
      <c r="E19" s="29">
        <v>8726.2</v>
      </c>
      <c r="F19" s="29">
        <f>E19/D19*100</f>
        <v>107.13566605279314</v>
      </c>
      <c r="G19" s="29">
        <f>E19-D19</f>
        <v>581.2000000000007</v>
      </c>
      <c r="H19" s="30">
        <f t="shared" si="4"/>
        <v>1844.2000000000007</v>
      </c>
      <c r="I19" s="30">
        <f>E19/C19*100</f>
        <v>126.79744260389423</v>
      </c>
    </row>
    <row r="20" spans="1:9" ht="60.75" customHeight="1">
      <c r="A20" s="32" t="s">
        <v>79</v>
      </c>
      <c r="B20" s="28">
        <v>140400</v>
      </c>
      <c r="C20" s="29">
        <v>15362.5</v>
      </c>
      <c r="D20" s="29">
        <v>16137</v>
      </c>
      <c r="E20" s="29">
        <v>17591.8</v>
      </c>
      <c r="F20" s="29">
        <f t="shared" si="0"/>
        <v>109.01530643861932</v>
      </c>
      <c r="G20" s="29">
        <f t="shared" si="2"/>
        <v>1454.7999999999993</v>
      </c>
      <c r="H20" s="30">
        <f t="shared" si="4"/>
        <v>2229.2999999999993</v>
      </c>
      <c r="I20" s="30">
        <f t="shared" si="3"/>
        <v>114.5113100081367</v>
      </c>
    </row>
    <row r="21" spans="1:9" ht="18" customHeight="1" hidden="1">
      <c r="A21" s="32" t="s">
        <v>57</v>
      </c>
      <c r="B21" s="28">
        <v>160102</v>
      </c>
      <c r="C21" s="29"/>
      <c r="D21" s="29"/>
      <c r="E21" s="29"/>
      <c r="F21" s="33"/>
      <c r="G21" s="29"/>
      <c r="H21" s="30">
        <f t="shared" si="4"/>
        <v>0</v>
      </c>
      <c r="I21" s="26"/>
    </row>
    <row r="22" spans="1:9" ht="18" customHeight="1">
      <c r="A22" s="8" t="s">
        <v>37</v>
      </c>
      <c r="B22" s="28">
        <v>180000</v>
      </c>
      <c r="C22" s="29">
        <f>C23+C31+C32+C33+C34</f>
        <v>115895.70000000001</v>
      </c>
      <c r="D22" s="29">
        <f>D23+D31+D32+D33+D34</f>
        <v>103498</v>
      </c>
      <c r="E22" s="29">
        <f>E23+E31+E32+E33+E34</f>
        <v>108502</v>
      </c>
      <c r="F22" s="29">
        <f t="shared" si="0"/>
        <v>104.8348760362519</v>
      </c>
      <c r="G22" s="29">
        <f t="shared" si="2"/>
        <v>5004</v>
      </c>
      <c r="H22" s="30">
        <f t="shared" si="4"/>
        <v>-7393.700000000012</v>
      </c>
      <c r="I22" s="30">
        <f>E22/C22*100</f>
        <v>93.62038453540553</v>
      </c>
    </row>
    <row r="23" spans="1:9" ht="18" customHeight="1">
      <c r="A23" s="8" t="s">
        <v>61</v>
      </c>
      <c r="B23" s="28">
        <v>180100</v>
      </c>
      <c r="C23" s="29">
        <f>C24+C25+C30</f>
        <v>68319.40000000001</v>
      </c>
      <c r="D23" s="29">
        <f>D24+D25+D30</f>
        <v>57046.6</v>
      </c>
      <c r="E23" s="29">
        <f>E24+E25+E30</f>
        <v>60120.299999999996</v>
      </c>
      <c r="F23" s="29">
        <f t="shared" si="0"/>
        <v>105.38805117219955</v>
      </c>
      <c r="G23" s="29">
        <f t="shared" si="2"/>
        <v>3073.699999999997</v>
      </c>
      <c r="H23" s="30">
        <f t="shared" si="4"/>
        <v>-8199.100000000013</v>
      </c>
      <c r="I23" s="30">
        <f>E23/C23*100</f>
        <v>87.9988700134954</v>
      </c>
    </row>
    <row r="24" spans="1:9" ht="30" customHeight="1">
      <c r="A24" s="32" t="s">
        <v>80</v>
      </c>
      <c r="B24" s="34" t="s">
        <v>34</v>
      </c>
      <c r="C24" s="29">
        <v>8419.7</v>
      </c>
      <c r="D24" s="29">
        <v>8591</v>
      </c>
      <c r="E24" s="29">
        <v>10078.1</v>
      </c>
      <c r="F24" s="29">
        <f t="shared" si="0"/>
        <v>117.30997555581423</v>
      </c>
      <c r="G24" s="29">
        <f t="shared" si="2"/>
        <v>1487.1000000000004</v>
      </c>
      <c r="H24" s="30">
        <f t="shared" si="4"/>
        <v>1658.3999999999996</v>
      </c>
      <c r="I24" s="30">
        <f>E24/C24*100</f>
        <v>119.69666377661912</v>
      </c>
    </row>
    <row r="25" spans="1:9" ht="18" customHeight="1">
      <c r="A25" s="8" t="s">
        <v>45</v>
      </c>
      <c r="B25" s="35"/>
      <c r="C25" s="29">
        <f>C26+C27+C28+C29</f>
        <v>59703.9</v>
      </c>
      <c r="D25" s="29">
        <f>D26+D27+D28+D29</f>
        <v>48369</v>
      </c>
      <c r="E25" s="29">
        <f>E26+E27+E28+E29</f>
        <v>49938.799999999996</v>
      </c>
      <c r="F25" s="29">
        <f t="shared" si="0"/>
        <v>103.24546713804294</v>
      </c>
      <c r="G25" s="29">
        <f aca="true" t="shared" si="5" ref="G25:G67">E25-D25</f>
        <v>1569.7999999999956</v>
      </c>
      <c r="H25" s="30">
        <f aca="true" t="shared" si="6" ref="H25:H52">E25-C25</f>
        <v>-9765.100000000006</v>
      </c>
      <c r="I25" s="30">
        <f t="shared" si="3"/>
        <v>83.6441170509799</v>
      </c>
    </row>
    <row r="26" spans="1:9" ht="20.25" customHeight="1">
      <c r="A26" s="8" t="s">
        <v>10</v>
      </c>
      <c r="B26" s="35">
        <v>180105</v>
      </c>
      <c r="C26" s="29">
        <v>25022.5</v>
      </c>
      <c r="D26" s="29">
        <v>20677</v>
      </c>
      <c r="E26" s="29">
        <v>18614.5</v>
      </c>
      <c r="F26" s="29">
        <f t="shared" si="0"/>
        <v>90.0251487159646</v>
      </c>
      <c r="G26" s="29">
        <f t="shared" si="5"/>
        <v>-2062.5</v>
      </c>
      <c r="H26" s="30">
        <f t="shared" si="6"/>
        <v>-6408</v>
      </c>
      <c r="I26" s="30">
        <f t="shared" si="3"/>
        <v>74.39104805674891</v>
      </c>
    </row>
    <row r="27" spans="1:9" ht="18" customHeight="1">
      <c r="A27" s="8" t="s">
        <v>11</v>
      </c>
      <c r="B27" s="35">
        <v>180106</v>
      </c>
      <c r="C27" s="29">
        <v>28638.7</v>
      </c>
      <c r="D27" s="29">
        <v>21862</v>
      </c>
      <c r="E27" s="29">
        <v>25071.7</v>
      </c>
      <c r="F27" s="29">
        <f t="shared" si="0"/>
        <v>114.6816393742567</v>
      </c>
      <c r="G27" s="29">
        <f t="shared" si="5"/>
        <v>3209.7000000000007</v>
      </c>
      <c r="H27" s="30">
        <f t="shared" si="6"/>
        <v>-3567</v>
      </c>
      <c r="I27" s="30">
        <f t="shared" si="3"/>
        <v>87.54482570787083</v>
      </c>
    </row>
    <row r="28" spans="1:9" ht="18" customHeight="1">
      <c r="A28" s="8" t="s">
        <v>12</v>
      </c>
      <c r="B28" s="35">
        <v>180107</v>
      </c>
      <c r="C28" s="29">
        <v>609.3</v>
      </c>
      <c r="D28" s="29">
        <v>580</v>
      </c>
      <c r="E28" s="29">
        <v>584.6</v>
      </c>
      <c r="F28" s="29">
        <f t="shared" si="0"/>
        <v>100.79310344827586</v>
      </c>
      <c r="G28" s="29">
        <f t="shared" si="5"/>
        <v>4.600000000000023</v>
      </c>
      <c r="H28" s="30">
        <f t="shared" si="6"/>
        <v>-24.699999999999932</v>
      </c>
      <c r="I28" s="30">
        <f t="shared" si="3"/>
        <v>95.94616773346463</v>
      </c>
    </row>
    <row r="29" spans="1:9" ht="18" customHeight="1">
      <c r="A29" s="8" t="s">
        <v>13</v>
      </c>
      <c r="B29" s="35">
        <v>180109</v>
      </c>
      <c r="C29" s="29">
        <v>5433.4</v>
      </c>
      <c r="D29" s="29">
        <v>5250</v>
      </c>
      <c r="E29" s="29">
        <v>5668</v>
      </c>
      <c r="F29" s="29">
        <f t="shared" si="0"/>
        <v>107.96190476190478</v>
      </c>
      <c r="G29" s="29">
        <f t="shared" si="5"/>
        <v>418</v>
      </c>
      <c r="H29" s="30">
        <f t="shared" si="6"/>
        <v>234.60000000000036</v>
      </c>
      <c r="I29" s="30">
        <f t="shared" si="3"/>
        <v>104.31773843265728</v>
      </c>
    </row>
    <row r="30" spans="1:9" ht="30">
      <c r="A30" s="8" t="s">
        <v>43</v>
      </c>
      <c r="B30" s="34" t="s">
        <v>35</v>
      </c>
      <c r="C30" s="29">
        <v>195.8</v>
      </c>
      <c r="D30" s="29">
        <v>86.6</v>
      </c>
      <c r="E30" s="29">
        <v>103.4</v>
      </c>
      <c r="F30" s="36">
        <f t="shared" si="0"/>
        <v>119.39953810623558</v>
      </c>
      <c r="G30" s="29">
        <f t="shared" si="5"/>
        <v>16.80000000000001</v>
      </c>
      <c r="H30" s="30">
        <f t="shared" si="6"/>
        <v>-92.4</v>
      </c>
      <c r="I30" s="30">
        <f>E30/C30*100</f>
        <v>52.80898876404494</v>
      </c>
    </row>
    <row r="31" spans="1:9" ht="31.5" customHeight="1">
      <c r="A31" s="32" t="s">
        <v>62</v>
      </c>
      <c r="B31" s="28">
        <v>180200</v>
      </c>
      <c r="C31" s="29">
        <v>260.9</v>
      </c>
      <c r="D31" s="29">
        <v>134</v>
      </c>
      <c r="E31" s="29">
        <v>165.2</v>
      </c>
      <c r="F31" s="37">
        <f t="shared" si="0"/>
        <v>123.28358208955224</v>
      </c>
      <c r="G31" s="29">
        <f t="shared" si="5"/>
        <v>31.19999999999999</v>
      </c>
      <c r="H31" s="30">
        <f t="shared" si="6"/>
        <v>-95.69999999999999</v>
      </c>
      <c r="I31" s="30">
        <f t="shared" si="3"/>
        <v>63.31927941740131</v>
      </c>
    </row>
    <row r="32" spans="1:9" ht="18.75" customHeight="1">
      <c r="A32" s="32" t="s">
        <v>44</v>
      </c>
      <c r="B32" s="28">
        <v>180300</v>
      </c>
      <c r="C32" s="29">
        <v>61.1</v>
      </c>
      <c r="D32" s="29">
        <v>67</v>
      </c>
      <c r="E32" s="29">
        <v>98.1</v>
      </c>
      <c r="F32" s="29">
        <f t="shared" si="0"/>
        <v>146.4179104477612</v>
      </c>
      <c r="G32" s="29">
        <f t="shared" si="5"/>
        <v>31.099999999999994</v>
      </c>
      <c r="H32" s="30">
        <f t="shared" si="6"/>
        <v>36.99999999999999</v>
      </c>
      <c r="I32" s="30">
        <f t="shared" si="3"/>
        <v>160.55646481178394</v>
      </c>
    </row>
    <row r="33" spans="1:9" ht="45.75" customHeight="1" hidden="1">
      <c r="A33" s="32" t="s">
        <v>49</v>
      </c>
      <c r="B33" s="28">
        <v>180400</v>
      </c>
      <c r="C33" s="29"/>
      <c r="D33" s="29"/>
      <c r="E33" s="29"/>
      <c r="F33" s="33" t="e">
        <f t="shared" si="0"/>
        <v>#DIV/0!</v>
      </c>
      <c r="G33" s="29">
        <f t="shared" si="5"/>
        <v>0</v>
      </c>
      <c r="H33" s="30">
        <f t="shared" si="6"/>
        <v>0</v>
      </c>
      <c r="I33" s="30" t="e">
        <f>E33/C33*100</f>
        <v>#DIV/0!</v>
      </c>
    </row>
    <row r="34" spans="1:9" ht="17.25" customHeight="1">
      <c r="A34" s="38" t="s">
        <v>50</v>
      </c>
      <c r="B34" s="28">
        <v>180500</v>
      </c>
      <c r="C34" s="29">
        <v>47254.3</v>
      </c>
      <c r="D34" s="29">
        <v>46250.4</v>
      </c>
      <c r="E34" s="29">
        <v>48118.4</v>
      </c>
      <c r="F34" s="29">
        <f t="shared" si="0"/>
        <v>104.03888398803038</v>
      </c>
      <c r="G34" s="29">
        <f t="shared" si="5"/>
        <v>1868</v>
      </c>
      <c r="H34" s="30">
        <f t="shared" si="6"/>
        <v>864.0999999999985</v>
      </c>
      <c r="I34" s="30">
        <f t="shared" si="3"/>
        <v>101.82861665499223</v>
      </c>
    </row>
    <row r="35" spans="1:9" ht="15" customHeight="1" hidden="1">
      <c r="A35" s="38" t="s">
        <v>47</v>
      </c>
      <c r="B35" s="28">
        <v>190000</v>
      </c>
      <c r="C35" s="29">
        <f>C36</f>
        <v>0</v>
      </c>
      <c r="D35" s="29">
        <f>D36</f>
        <v>0</v>
      </c>
      <c r="E35" s="29">
        <f>E36</f>
        <v>0</v>
      </c>
      <c r="F35" s="33" t="e">
        <f>E35/D35*100</f>
        <v>#DIV/0!</v>
      </c>
      <c r="G35" s="29">
        <f>E35-D35</f>
        <v>0</v>
      </c>
      <c r="H35" s="30">
        <f t="shared" si="6"/>
        <v>0</v>
      </c>
      <c r="I35" s="26" t="e">
        <f t="shared" si="3"/>
        <v>#DIV/0!</v>
      </c>
    </row>
    <row r="36" spans="1:9" ht="153" customHeight="1" hidden="1">
      <c r="A36" s="27" t="s">
        <v>67</v>
      </c>
      <c r="B36" s="28">
        <v>190900</v>
      </c>
      <c r="C36" s="29"/>
      <c r="D36" s="29">
        <v>0</v>
      </c>
      <c r="E36" s="29"/>
      <c r="F36" s="33" t="e">
        <f t="shared" si="0"/>
        <v>#DIV/0!</v>
      </c>
      <c r="G36" s="29">
        <f t="shared" si="5"/>
        <v>0</v>
      </c>
      <c r="H36" s="30">
        <f t="shared" si="6"/>
        <v>0</v>
      </c>
      <c r="I36" s="26" t="e">
        <f>E36/C36*100</f>
        <v>#DIV/0!</v>
      </c>
    </row>
    <row r="37" spans="1:9" ht="18" customHeight="1">
      <c r="A37" s="39" t="s">
        <v>1</v>
      </c>
      <c r="B37" s="28">
        <v>200000</v>
      </c>
      <c r="C37" s="29">
        <f>C38+C45+C53</f>
        <v>7399.299999999999</v>
      </c>
      <c r="D37" s="29">
        <f>D38+D45+D53</f>
        <v>6031.400000000001</v>
      </c>
      <c r="E37" s="29">
        <f>E38+E45+E53</f>
        <v>6051.699999999999</v>
      </c>
      <c r="F37" s="29">
        <f t="shared" si="0"/>
        <v>100.33657194017971</v>
      </c>
      <c r="G37" s="29">
        <f t="shared" si="5"/>
        <v>20.299999999998363</v>
      </c>
      <c r="H37" s="30">
        <f t="shared" si="6"/>
        <v>-1347.6000000000004</v>
      </c>
      <c r="I37" s="30">
        <f t="shared" si="3"/>
        <v>81.78746638195504</v>
      </c>
    </row>
    <row r="38" spans="1:9" ht="32.25" customHeight="1">
      <c r="A38" s="27" t="s">
        <v>5</v>
      </c>
      <c r="B38" s="28">
        <v>210000</v>
      </c>
      <c r="C38" s="29">
        <f>SUM(C39:C44)</f>
        <v>304.79999999999995</v>
      </c>
      <c r="D38" s="29">
        <f>SUM(D39:D44)</f>
        <v>392.6</v>
      </c>
      <c r="E38" s="29">
        <f>SUM(E39:E44)</f>
        <v>828.5999999999999</v>
      </c>
      <c r="F38" s="29">
        <f t="shared" si="0"/>
        <v>211.05450840550174</v>
      </c>
      <c r="G38" s="29">
        <f t="shared" si="5"/>
        <v>435.9999999999999</v>
      </c>
      <c r="H38" s="30">
        <f t="shared" si="6"/>
        <v>523.8</v>
      </c>
      <c r="I38" s="30">
        <f t="shared" si="3"/>
        <v>271.85039370078744</v>
      </c>
    </row>
    <row r="39" spans="1:9" ht="59.25" customHeight="1">
      <c r="A39" s="27" t="s">
        <v>51</v>
      </c>
      <c r="B39" s="28">
        <v>210103</v>
      </c>
      <c r="C39" s="29">
        <v>30.3</v>
      </c>
      <c r="D39" s="29">
        <v>26.9</v>
      </c>
      <c r="E39" s="29">
        <v>26.9</v>
      </c>
      <c r="F39" s="29">
        <f t="shared" si="0"/>
        <v>100</v>
      </c>
      <c r="G39" s="29">
        <f t="shared" si="5"/>
        <v>0</v>
      </c>
      <c r="H39" s="30">
        <f t="shared" si="6"/>
        <v>-3.400000000000002</v>
      </c>
      <c r="I39" s="30">
        <f t="shared" si="3"/>
        <v>88.77887788778878</v>
      </c>
    </row>
    <row r="40" spans="1:9" ht="32.25" customHeight="1">
      <c r="A40" s="27" t="s">
        <v>63</v>
      </c>
      <c r="B40" s="28">
        <v>210500</v>
      </c>
      <c r="C40" s="29"/>
      <c r="D40" s="29">
        <v>141.3</v>
      </c>
      <c r="E40" s="29">
        <v>141.3</v>
      </c>
      <c r="F40" s="29">
        <f t="shared" si="0"/>
        <v>100</v>
      </c>
      <c r="G40" s="29">
        <f>E40-D40</f>
        <v>0</v>
      </c>
      <c r="H40" s="30">
        <f>E40-C40</f>
        <v>141.3</v>
      </c>
      <c r="I40" s="30"/>
    </row>
    <row r="41" spans="1:9" ht="15" customHeight="1">
      <c r="A41" s="27" t="s">
        <v>56</v>
      </c>
      <c r="B41" s="28">
        <v>210805</v>
      </c>
      <c r="C41" s="29">
        <v>71.5</v>
      </c>
      <c r="D41" s="29">
        <v>28.3</v>
      </c>
      <c r="E41" s="29">
        <v>453.8</v>
      </c>
      <c r="F41" s="29">
        <f t="shared" si="0"/>
        <v>1603.5335689045937</v>
      </c>
      <c r="G41" s="29">
        <f>E41-D41</f>
        <v>425.5</v>
      </c>
      <c r="H41" s="30">
        <f t="shared" si="6"/>
        <v>382.3</v>
      </c>
      <c r="I41" s="30">
        <f t="shared" si="3"/>
        <v>634.6853146853147</v>
      </c>
    </row>
    <row r="42" spans="1:9" ht="17.25" customHeight="1" hidden="1">
      <c r="A42" s="27" t="s">
        <v>48</v>
      </c>
      <c r="B42" s="28">
        <v>210809</v>
      </c>
      <c r="C42" s="29"/>
      <c r="D42" s="29"/>
      <c r="E42" s="29"/>
      <c r="F42" s="29" t="e">
        <f t="shared" si="0"/>
        <v>#DIV/0!</v>
      </c>
      <c r="G42" s="29">
        <f>E42-D42</f>
        <v>0</v>
      </c>
      <c r="H42" s="30">
        <f t="shared" si="6"/>
        <v>0</v>
      </c>
      <c r="I42" s="30" t="e">
        <f t="shared" si="3"/>
        <v>#DIV/0!</v>
      </c>
    </row>
    <row r="43" spans="1:9" ht="17.25" customHeight="1">
      <c r="A43" s="8" t="s">
        <v>52</v>
      </c>
      <c r="B43" s="28">
        <v>210811</v>
      </c>
      <c r="C43" s="29">
        <v>64.3</v>
      </c>
      <c r="D43" s="29">
        <v>50.1</v>
      </c>
      <c r="E43" s="29">
        <v>50.9</v>
      </c>
      <c r="F43" s="29">
        <f t="shared" si="0"/>
        <v>101.59680638722554</v>
      </c>
      <c r="G43" s="29">
        <f t="shared" si="5"/>
        <v>0.7999999999999972</v>
      </c>
      <c r="H43" s="30">
        <f t="shared" si="6"/>
        <v>-13.399999999999999</v>
      </c>
      <c r="I43" s="30">
        <f t="shared" si="3"/>
        <v>79.16018662519441</v>
      </c>
    </row>
    <row r="44" spans="1:9" ht="66" customHeight="1">
      <c r="A44" s="32" t="s">
        <v>96</v>
      </c>
      <c r="B44" s="28">
        <v>210815</v>
      </c>
      <c r="C44" s="29">
        <v>138.7</v>
      </c>
      <c r="D44" s="29">
        <v>146</v>
      </c>
      <c r="E44" s="29">
        <v>155.7</v>
      </c>
      <c r="F44" s="29">
        <f t="shared" si="0"/>
        <v>106.64383561643835</v>
      </c>
      <c r="G44" s="29">
        <f>E44-D44</f>
        <v>9.699999999999989</v>
      </c>
      <c r="H44" s="30">
        <f t="shared" si="6"/>
        <v>17</v>
      </c>
      <c r="I44" s="30">
        <f>E44/C44*100</f>
        <v>112.25666906993513</v>
      </c>
    </row>
    <row r="45" spans="1:9" ht="33" customHeight="1">
      <c r="A45" s="32" t="s">
        <v>74</v>
      </c>
      <c r="B45" s="28">
        <v>220000</v>
      </c>
      <c r="C45" s="29">
        <f>C47+C48+C49+C50+C51+C52+C46</f>
        <v>5746.4</v>
      </c>
      <c r="D45" s="29">
        <f>D47+D48+D49+D51+D52+D46+D50</f>
        <v>4513.8</v>
      </c>
      <c r="E45" s="29">
        <f>E47+E48+E49+E51+E52+E46+E50</f>
        <v>3886.7</v>
      </c>
      <c r="F45" s="29">
        <f t="shared" si="0"/>
        <v>86.10704949266692</v>
      </c>
      <c r="G45" s="29">
        <f t="shared" si="5"/>
        <v>-627.1000000000004</v>
      </c>
      <c r="H45" s="30">
        <f t="shared" si="6"/>
        <v>-1859.6999999999998</v>
      </c>
      <c r="I45" s="30">
        <f t="shared" si="3"/>
        <v>67.63712933314771</v>
      </c>
    </row>
    <row r="46" spans="1:9" ht="104.25" customHeight="1">
      <c r="A46" s="9" t="s">
        <v>81</v>
      </c>
      <c r="B46" s="28">
        <v>220102</v>
      </c>
      <c r="C46" s="29">
        <v>71.9</v>
      </c>
      <c r="D46" s="29">
        <v>19.3</v>
      </c>
      <c r="E46" s="29">
        <v>38.7</v>
      </c>
      <c r="F46" s="29">
        <f>E46/D46*100</f>
        <v>200.5181347150259</v>
      </c>
      <c r="G46" s="29">
        <f t="shared" si="5"/>
        <v>19.400000000000002</v>
      </c>
      <c r="H46" s="30">
        <f t="shared" si="6"/>
        <v>-33.2</v>
      </c>
      <c r="I46" s="30">
        <f t="shared" si="3"/>
        <v>53.82475660639777</v>
      </c>
    </row>
    <row r="47" spans="1:9" ht="54" customHeight="1">
      <c r="A47" s="32" t="s">
        <v>53</v>
      </c>
      <c r="B47" s="28">
        <v>220103</v>
      </c>
      <c r="C47" s="29">
        <v>119.5</v>
      </c>
      <c r="D47" s="29">
        <v>53</v>
      </c>
      <c r="E47" s="29">
        <v>55.5</v>
      </c>
      <c r="F47" s="29">
        <f>E47/D47*100</f>
        <v>104.71698113207549</v>
      </c>
      <c r="G47" s="29">
        <f>E47-D47</f>
        <v>2.5</v>
      </c>
      <c r="H47" s="30">
        <f t="shared" si="6"/>
        <v>-64</v>
      </c>
      <c r="I47" s="30">
        <f>E47/C47*100</f>
        <v>46.44351464435147</v>
      </c>
    </row>
    <row r="48" spans="1:9" ht="31.5" customHeight="1">
      <c r="A48" s="40" t="s">
        <v>82</v>
      </c>
      <c r="B48" s="28">
        <v>220125</v>
      </c>
      <c r="C48" s="29">
        <v>3037.4</v>
      </c>
      <c r="D48" s="29">
        <v>2995</v>
      </c>
      <c r="E48" s="29">
        <v>2333.4</v>
      </c>
      <c r="F48" s="29">
        <f>E48/D48*100</f>
        <v>77.90984974958263</v>
      </c>
      <c r="G48" s="29">
        <f>E48-D48</f>
        <v>-661.5999999999999</v>
      </c>
      <c r="H48" s="30">
        <f t="shared" si="6"/>
        <v>-704</v>
      </c>
      <c r="I48" s="30">
        <f>E48/C48*100</f>
        <v>76.82228221505235</v>
      </c>
    </row>
    <row r="49" spans="1:9" ht="46.5" customHeight="1">
      <c r="A49" s="40" t="s">
        <v>64</v>
      </c>
      <c r="B49" s="28">
        <v>220126</v>
      </c>
      <c r="C49" s="29">
        <v>618.7</v>
      </c>
      <c r="D49" s="29">
        <v>120</v>
      </c>
      <c r="E49" s="29">
        <v>120.2</v>
      </c>
      <c r="F49" s="29">
        <f>E49/D49*100</f>
        <v>100.16666666666667</v>
      </c>
      <c r="G49" s="29">
        <f>E49-D49</f>
        <v>0.20000000000000284</v>
      </c>
      <c r="H49" s="30">
        <f t="shared" si="6"/>
        <v>-498.50000000000006</v>
      </c>
      <c r="I49" s="30">
        <f>E49/C49*100</f>
        <v>19.427832552125423</v>
      </c>
    </row>
    <row r="50" spans="1:9" ht="109.5" customHeight="1">
      <c r="A50" s="41" t="s">
        <v>97</v>
      </c>
      <c r="B50" s="28">
        <v>220129</v>
      </c>
      <c r="C50" s="29">
        <v>2</v>
      </c>
      <c r="D50" s="29"/>
      <c r="E50" s="29"/>
      <c r="F50" s="42" t="e">
        <f>E50/D50*100</f>
        <v>#DIV/0!</v>
      </c>
      <c r="G50" s="42">
        <f>E50-D50</f>
        <v>0</v>
      </c>
      <c r="H50" s="30">
        <f t="shared" si="6"/>
        <v>-2</v>
      </c>
      <c r="I50" s="43">
        <f>E50/C50*100</f>
        <v>0</v>
      </c>
    </row>
    <row r="51" spans="1:9" ht="60" customHeight="1">
      <c r="A51" s="32" t="s">
        <v>58</v>
      </c>
      <c r="B51" s="28">
        <v>220804</v>
      </c>
      <c r="C51" s="29">
        <v>1074</v>
      </c>
      <c r="D51" s="29">
        <v>722.6</v>
      </c>
      <c r="E51" s="29">
        <v>726.4</v>
      </c>
      <c r="F51" s="29">
        <f t="shared" si="0"/>
        <v>100.52587877110435</v>
      </c>
      <c r="G51" s="29">
        <f t="shared" si="5"/>
        <v>3.7999999999999545</v>
      </c>
      <c r="H51" s="30">
        <f t="shared" si="6"/>
        <v>-347.6</v>
      </c>
      <c r="I51" s="30">
        <f t="shared" si="3"/>
        <v>67.63500931098696</v>
      </c>
    </row>
    <row r="52" spans="1:10" ht="18.75" customHeight="1">
      <c r="A52" s="8" t="s">
        <v>54</v>
      </c>
      <c r="B52" s="28">
        <v>220900</v>
      </c>
      <c r="C52" s="29">
        <v>822.9</v>
      </c>
      <c r="D52" s="29">
        <v>603.9</v>
      </c>
      <c r="E52" s="29">
        <v>612.5</v>
      </c>
      <c r="F52" s="29">
        <f t="shared" si="0"/>
        <v>101.4240768339129</v>
      </c>
      <c r="G52" s="29">
        <f t="shared" si="5"/>
        <v>8.600000000000023</v>
      </c>
      <c r="H52" s="30">
        <f t="shared" si="6"/>
        <v>-210.39999999999998</v>
      </c>
      <c r="I52" s="30">
        <f t="shared" si="3"/>
        <v>74.43188722809576</v>
      </c>
      <c r="J52" s="20"/>
    </row>
    <row r="53" spans="1:10" ht="18.75" customHeight="1">
      <c r="A53" s="8" t="s">
        <v>2</v>
      </c>
      <c r="B53" s="28">
        <v>240000</v>
      </c>
      <c r="C53" s="29">
        <f>C54+C55+C56</f>
        <v>1348.1</v>
      </c>
      <c r="D53" s="29">
        <f>D54+D55</f>
        <v>1125</v>
      </c>
      <c r="E53" s="29">
        <f>E54+E55+E56</f>
        <v>1336.4</v>
      </c>
      <c r="F53" s="29">
        <f aca="true" t="shared" si="7" ref="F53:F60">E53/D53*100</f>
        <v>118.79111111111112</v>
      </c>
      <c r="G53" s="29">
        <f aca="true" t="shared" si="8" ref="G53:G59">E53-D53</f>
        <v>211.4000000000001</v>
      </c>
      <c r="H53" s="30">
        <f aca="true" t="shared" si="9" ref="H53:H59">E53-C53</f>
        <v>-11.699999999999818</v>
      </c>
      <c r="I53" s="30">
        <f aca="true" t="shared" si="10" ref="I53:I59">E53/C53*100</f>
        <v>99.1321118611379</v>
      </c>
      <c r="J53" s="20"/>
    </row>
    <row r="54" spans="1:10" ht="29.25" customHeight="1" hidden="1">
      <c r="A54" s="32" t="s">
        <v>55</v>
      </c>
      <c r="B54" s="28">
        <v>240300</v>
      </c>
      <c r="C54" s="29"/>
      <c r="D54" s="29"/>
      <c r="E54" s="29"/>
      <c r="F54" s="29" t="e">
        <f t="shared" si="7"/>
        <v>#DIV/0!</v>
      </c>
      <c r="G54" s="29">
        <f t="shared" si="8"/>
        <v>0</v>
      </c>
      <c r="H54" s="30">
        <f t="shared" si="9"/>
        <v>0</v>
      </c>
      <c r="I54" s="30" t="e">
        <f t="shared" si="10"/>
        <v>#DIV/0!</v>
      </c>
      <c r="J54" s="20"/>
    </row>
    <row r="55" spans="1:10" ht="19.5" customHeight="1">
      <c r="A55" s="8" t="s">
        <v>85</v>
      </c>
      <c r="B55" s="28">
        <v>240603</v>
      </c>
      <c r="C55" s="29">
        <v>1346.6</v>
      </c>
      <c r="D55" s="29">
        <v>1125</v>
      </c>
      <c r="E55" s="29">
        <v>1336.4</v>
      </c>
      <c r="F55" s="29">
        <f t="shared" si="7"/>
        <v>118.79111111111112</v>
      </c>
      <c r="G55" s="29">
        <f t="shared" si="8"/>
        <v>211.4000000000001</v>
      </c>
      <c r="H55" s="30">
        <f t="shared" si="9"/>
        <v>-10.199999999999818</v>
      </c>
      <c r="I55" s="30">
        <f t="shared" si="10"/>
        <v>99.24253675924552</v>
      </c>
      <c r="J55" s="20"/>
    </row>
    <row r="56" spans="1:10" ht="178.5" customHeight="1">
      <c r="A56" s="44" t="s">
        <v>95</v>
      </c>
      <c r="B56" s="28">
        <v>240622</v>
      </c>
      <c r="C56" s="29">
        <v>1.5</v>
      </c>
      <c r="D56" s="29"/>
      <c r="E56" s="29"/>
      <c r="F56" s="33" t="e">
        <f t="shared" si="7"/>
        <v>#DIV/0!</v>
      </c>
      <c r="G56" s="29">
        <f>E56-D56</f>
        <v>0</v>
      </c>
      <c r="H56" s="30">
        <f>E56-C56</f>
        <v>-1.5</v>
      </c>
      <c r="I56" s="45">
        <f>E56/C56*100</f>
        <v>0</v>
      </c>
      <c r="J56" s="20"/>
    </row>
    <row r="57" spans="1:10" ht="19.5" customHeight="1">
      <c r="A57" s="8" t="s">
        <v>15</v>
      </c>
      <c r="B57" s="28">
        <v>300000</v>
      </c>
      <c r="C57" s="29">
        <f>C58</f>
        <v>2.8</v>
      </c>
      <c r="D57" s="29">
        <f>D58</f>
        <v>1.2</v>
      </c>
      <c r="E57" s="29">
        <f>E58</f>
        <v>1.2</v>
      </c>
      <c r="F57" s="29">
        <f t="shared" si="7"/>
        <v>100</v>
      </c>
      <c r="G57" s="29">
        <f t="shared" si="8"/>
        <v>0</v>
      </c>
      <c r="H57" s="30">
        <f t="shared" si="9"/>
        <v>-1.5999999999999999</v>
      </c>
      <c r="I57" s="30">
        <f t="shared" si="10"/>
        <v>42.85714285714286</v>
      </c>
      <c r="J57" s="20"/>
    </row>
    <row r="58" spans="1:9" ht="19.5" customHeight="1">
      <c r="A58" s="8" t="s">
        <v>16</v>
      </c>
      <c r="B58" s="28">
        <v>310000</v>
      </c>
      <c r="C58" s="29">
        <f>C59+C60</f>
        <v>2.8</v>
      </c>
      <c r="D58" s="29">
        <f>D59+D60</f>
        <v>1.2</v>
      </c>
      <c r="E58" s="29">
        <f>E59+E60</f>
        <v>1.2</v>
      </c>
      <c r="F58" s="29">
        <f t="shared" si="7"/>
        <v>100</v>
      </c>
      <c r="G58" s="29">
        <f t="shared" si="8"/>
        <v>0</v>
      </c>
      <c r="H58" s="30">
        <f t="shared" si="9"/>
        <v>-1.5999999999999999</v>
      </c>
      <c r="I58" s="30">
        <f t="shared" si="10"/>
        <v>42.85714285714286</v>
      </c>
    </row>
    <row r="59" spans="1:9" ht="92.25" customHeight="1">
      <c r="A59" s="32" t="s">
        <v>83</v>
      </c>
      <c r="B59" s="28">
        <v>310102</v>
      </c>
      <c r="C59" s="29"/>
      <c r="D59" s="29">
        <v>1.2</v>
      </c>
      <c r="E59" s="29">
        <v>1.2</v>
      </c>
      <c r="F59" s="29">
        <f t="shared" si="7"/>
        <v>100</v>
      </c>
      <c r="G59" s="29">
        <f t="shared" si="8"/>
        <v>0</v>
      </c>
      <c r="H59" s="30">
        <f t="shared" si="9"/>
        <v>1.2</v>
      </c>
      <c r="I59" s="46" t="e">
        <f t="shared" si="10"/>
        <v>#DIV/0!</v>
      </c>
    </row>
    <row r="60" spans="1:9" ht="47.25" customHeight="1" thickBot="1">
      <c r="A60" s="47" t="s">
        <v>84</v>
      </c>
      <c r="B60" s="48">
        <v>310200</v>
      </c>
      <c r="C60" s="49">
        <v>2.8</v>
      </c>
      <c r="D60" s="49">
        <v>0</v>
      </c>
      <c r="E60" s="49"/>
      <c r="F60" s="50" t="e">
        <f t="shared" si="7"/>
        <v>#DIV/0!</v>
      </c>
      <c r="G60" s="49">
        <f t="shared" si="5"/>
        <v>0</v>
      </c>
      <c r="H60" s="51">
        <f aca="true" t="shared" si="11" ref="H60:H67">E60-C60</f>
        <v>-2.8</v>
      </c>
      <c r="I60" s="46">
        <f>E60/C60*100</f>
        <v>0</v>
      </c>
    </row>
    <row r="61" spans="1:11" s="22" customFormat="1" ht="41.25" customHeight="1" thickBot="1">
      <c r="A61" s="52" t="s">
        <v>7</v>
      </c>
      <c r="B61" s="52"/>
      <c r="C61" s="53">
        <f>C37+C9+C57</f>
        <v>391444.3</v>
      </c>
      <c r="D61" s="53">
        <f>D37+D9+D57</f>
        <v>370546.50000000006</v>
      </c>
      <c r="E61" s="53">
        <f>E37+E9+E57</f>
        <v>372888</v>
      </c>
      <c r="F61" s="53">
        <f aca="true" t="shared" si="12" ref="F61:F76">E61/D61*100</f>
        <v>100.63190449781605</v>
      </c>
      <c r="G61" s="53">
        <f t="shared" si="5"/>
        <v>2341.499999999942</v>
      </c>
      <c r="H61" s="54">
        <f t="shared" si="11"/>
        <v>-18556.29999999999</v>
      </c>
      <c r="I61" s="54">
        <f t="shared" si="3"/>
        <v>95.25952989991168</v>
      </c>
      <c r="J61" s="21"/>
      <c r="K61" s="21"/>
    </row>
    <row r="62" spans="1:9" ht="18.75" customHeight="1" thickBot="1">
      <c r="A62" s="52" t="s">
        <v>14</v>
      </c>
      <c r="B62" s="52">
        <v>400000</v>
      </c>
      <c r="C62" s="53">
        <f>SUM(C63:C66)</f>
        <v>337227</v>
      </c>
      <c r="D62" s="53">
        <f>SUM(D63:D66)</f>
        <v>177657.6</v>
      </c>
      <c r="E62" s="53">
        <f>SUM(E63:E66)</f>
        <v>176873.7</v>
      </c>
      <c r="F62" s="53">
        <f t="shared" si="12"/>
        <v>99.55875797038799</v>
      </c>
      <c r="G62" s="53">
        <f t="shared" si="5"/>
        <v>-783.8999999999942</v>
      </c>
      <c r="H62" s="54">
        <f t="shared" si="11"/>
        <v>-160353.3</v>
      </c>
      <c r="I62" s="54">
        <f t="shared" si="3"/>
        <v>52.44944799793612</v>
      </c>
    </row>
    <row r="63" spans="1:9" ht="18.75" customHeight="1">
      <c r="A63" s="55" t="s">
        <v>68</v>
      </c>
      <c r="B63" s="56">
        <v>410200</v>
      </c>
      <c r="C63" s="57">
        <v>10757.7</v>
      </c>
      <c r="D63" s="57">
        <v>10980.9</v>
      </c>
      <c r="E63" s="57">
        <v>10980.9</v>
      </c>
      <c r="F63" s="58">
        <f t="shared" si="12"/>
        <v>100</v>
      </c>
      <c r="G63" s="58">
        <f t="shared" si="5"/>
        <v>0</v>
      </c>
      <c r="H63" s="59">
        <f t="shared" si="11"/>
        <v>223.1999999999989</v>
      </c>
      <c r="I63" s="60">
        <f t="shared" si="3"/>
        <v>102.07479293901112</v>
      </c>
    </row>
    <row r="64" spans="1:9" ht="16.5" customHeight="1">
      <c r="A64" s="61" t="s">
        <v>72</v>
      </c>
      <c r="B64" s="28">
        <v>410300</v>
      </c>
      <c r="C64" s="29">
        <v>162306.5</v>
      </c>
      <c r="D64" s="29">
        <v>147566.2</v>
      </c>
      <c r="E64" s="29">
        <v>147566.2</v>
      </c>
      <c r="F64" s="29">
        <f>E64/D64*100</f>
        <v>100</v>
      </c>
      <c r="G64" s="29">
        <f>E64-D64</f>
        <v>0</v>
      </c>
      <c r="H64" s="30">
        <f t="shared" si="11"/>
        <v>-14740.299999999988</v>
      </c>
      <c r="I64" s="30">
        <f>E64/C64*100</f>
        <v>90.91823186378858</v>
      </c>
    </row>
    <row r="65" spans="1:9" ht="30" customHeight="1">
      <c r="A65" s="62" t="s">
        <v>69</v>
      </c>
      <c r="B65" s="63">
        <v>410400</v>
      </c>
      <c r="C65" s="64">
        <v>165</v>
      </c>
      <c r="D65" s="64">
        <v>111.1</v>
      </c>
      <c r="E65" s="64">
        <v>111.1</v>
      </c>
      <c r="F65" s="29">
        <f>E65/D65*100</f>
        <v>100</v>
      </c>
      <c r="G65" s="29">
        <f>E65-D65</f>
        <v>0</v>
      </c>
      <c r="H65" s="30">
        <f>E65-C65</f>
        <v>-53.900000000000006</v>
      </c>
      <c r="I65" s="30">
        <f>E65/C65*100</f>
        <v>67.33333333333333</v>
      </c>
    </row>
    <row r="66" spans="1:9" ht="30" customHeight="1" thickBot="1">
      <c r="A66" s="65" t="s">
        <v>70</v>
      </c>
      <c r="B66" s="48">
        <v>410500</v>
      </c>
      <c r="C66" s="49">
        <v>163997.8</v>
      </c>
      <c r="D66" s="49">
        <v>18999.4</v>
      </c>
      <c r="E66" s="49">
        <v>18215.5</v>
      </c>
      <c r="F66" s="66">
        <f>E66/D66*100</f>
        <v>95.87408023411264</v>
      </c>
      <c r="G66" s="66">
        <f>E66-D66</f>
        <v>-783.9000000000015</v>
      </c>
      <c r="H66" s="67">
        <f t="shared" si="11"/>
        <v>-145782.3</v>
      </c>
      <c r="I66" s="68">
        <f>E66/C66*100</f>
        <v>11.107161193625767</v>
      </c>
    </row>
    <row r="67" spans="1:11" s="22" customFormat="1" ht="18.75" customHeight="1" thickBot="1">
      <c r="A67" s="52" t="s">
        <v>6</v>
      </c>
      <c r="B67" s="69"/>
      <c r="C67" s="53">
        <f>C61+C62</f>
        <v>728671.3</v>
      </c>
      <c r="D67" s="53">
        <f>D61+D62</f>
        <v>548204.1000000001</v>
      </c>
      <c r="E67" s="53">
        <f>E61+E62</f>
        <v>549761.7</v>
      </c>
      <c r="F67" s="53">
        <f t="shared" si="12"/>
        <v>100.28412775460815</v>
      </c>
      <c r="G67" s="53">
        <f t="shared" si="5"/>
        <v>1557.5999999998603</v>
      </c>
      <c r="H67" s="54">
        <f t="shared" si="11"/>
        <v>-178909.6000000001</v>
      </c>
      <c r="I67" s="54">
        <f t="shared" si="3"/>
        <v>75.44714605886082</v>
      </c>
      <c r="J67" s="21"/>
      <c r="K67" s="21"/>
    </row>
    <row r="68" spans="1:9" ht="18.75" customHeight="1" thickBot="1">
      <c r="A68" s="52" t="s">
        <v>17</v>
      </c>
      <c r="B68" s="70"/>
      <c r="C68" s="71"/>
      <c r="D68" s="53"/>
      <c r="E68" s="71"/>
      <c r="F68" s="71"/>
      <c r="G68" s="71"/>
      <c r="H68" s="72"/>
      <c r="I68" s="72"/>
    </row>
    <row r="69" spans="1:9" ht="18" customHeight="1" hidden="1" thickBot="1">
      <c r="A69" s="73" t="s">
        <v>18</v>
      </c>
      <c r="B69" s="70">
        <v>120200</v>
      </c>
      <c r="C69" s="71"/>
      <c r="D69" s="53"/>
      <c r="E69" s="71"/>
      <c r="F69" s="57" t="e">
        <f t="shared" si="12"/>
        <v>#DIV/0!</v>
      </c>
      <c r="G69" s="74">
        <f aca="true" t="shared" si="13" ref="G69:G82">E69-D69</f>
        <v>0</v>
      </c>
      <c r="H69" s="72">
        <f>E69-C69</f>
        <v>0</v>
      </c>
      <c r="I69" s="72" t="e">
        <f>E69/C69*100</f>
        <v>#DIV/0!</v>
      </c>
    </row>
    <row r="70" spans="1:9" ht="18" customHeight="1" hidden="1">
      <c r="A70" s="75" t="s">
        <v>20</v>
      </c>
      <c r="B70" s="76">
        <v>120300</v>
      </c>
      <c r="C70" s="58" t="s">
        <v>36</v>
      </c>
      <c r="D70" s="58" t="s">
        <v>36</v>
      </c>
      <c r="E70" s="58" t="s">
        <v>36</v>
      </c>
      <c r="F70" s="58" t="e">
        <f t="shared" si="12"/>
        <v>#VALUE!</v>
      </c>
      <c r="G70" s="77" t="e">
        <f t="shared" si="13"/>
        <v>#VALUE!</v>
      </c>
      <c r="H70" s="59"/>
      <c r="I70" s="59"/>
    </row>
    <row r="71" spans="1:9" ht="31.5" customHeight="1" hidden="1">
      <c r="A71" s="27" t="s">
        <v>46</v>
      </c>
      <c r="B71" s="28">
        <v>180415</v>
      </c>
      <c r="C71" s="29"/>
      <c r="D71" s="29"/>
      <c r="E71" s="29"/>
      <c r="F71" s="33" t="e">
        <f t="shared" si="12"/>
        <v>#DIV/0!</v>
      </c>
      <c r="G71" s="29">
        <f t="shared" si="13"/>
        <v>0</v>
      </c>
      <c r="H71" s="30">
        <f aca="true" t="shared" si="14" ref="H71:H84">E71-C71</f>
        <v>0</v>
      </c>
      <c r="I71" s="30" t="e">
        <f t="shared" si="3"/>
        <v>#DIV/0!</v>
      </c>
    </row>
    <row r="72" spans="1:9" ht="18" customHeight="1">
      <c r="A72" s="38" t="s">
        <v>21</v>
      </c>
      <c r="B72" s="28">
        <v>190100</v>
      </c>
      <c r="C72" s="29">
        <v>268.9</v>
      </c>
      <c r="D72" s="29">
        <v>360.7</v>
      </c>
      <c r="E72" s="29">
        <v>659.3</v>
      </c>
      <c r="F72" s="29">
        <f>D72-C72</f>
        <v>91.80000000000001</v>
      </c>
      <c r="G72" s="29">
        <f>E72-D72</f>
        <v>298.59999999999997</v>
      </c>
      <c r="H72" s="30">
        <f t="shared" si="14"/>
        <v>390.4</v>
      </c>
      <c r="I72" s="30">
        <f>E72/C72*100</f>
        <v>245.18408330234286</v>
      </c>
    </row>
    <row r="73" spans="1:9" ht="31.5" customHeight="1" hidden="1">
      <c r="A73" s="27" t="s">
        <v>39</v>
      </c>
      <c r="B73" s="28">
        <v>190500</v>
      </c>
      <c r="C73" s="29"/>
      <c r="D73" s="29"/>
      <c r="E73" s="29"/>
      <c r="F73" s="33" t="e">
        <f>E73/D73*100</f>
        <v>#DIV/0!</v>
      </c>
      <c r="G73" s="29">
        <f>E73-D73</f>
        <v>0</v>
      </c>
      <c r="H73" s="30">
        <f t="shared" si="14"/>
        <v>0</v>
      </c>
      <c r="I73" s="26" t="e">
        <f>E73/C73*100</f>
        <v>#DIV/0!</v>
      </c>
    </row>
    <row r="74" spans="1:9" ht="44.25" customHeight="1">
      <c r="A74" s="27" t="s">
        <v>71</v>
      </c>
      <c r="B74" s="28">
        <v>211100</v>
      </c>
      <c r="C74" s="29">
        <v>0.9</v>
      </c>
      <c r="D74" s="29"/>
      <c r="E74" s="29">
        <v>5.5</v>
      </c>
      <c r="F74" s="33" t="e">
        <f>E74/D74*100</f>
        <v>#DIV/0!</v>
      </c>
      <c r="G74" s="29">
        <f>E74-D74</f>
        <v>5.5</v>
      </c>
      <c r="H74" s="30">
        <f t="shared" si="14"/>
        <v>4.6</v>
      </c>
      <c r="I74" s="30">
        <f t="shared" si="3"/>
        <v>611.1111111111111</v>
      </c>
    </row>
    <row r="75" spans="1:9" ht="31.5" customHeight="1">
      <c r="A75" s="27" t="s">
        <v>29</v>
      </c>
      <c r="B75" s="28">
        <v>240616</v>
      </c>
      <c r="C75" s="29">
        <v>3.3</v>
      </c>
      <c r="D75" s="29"/>
      <c r="E75" s="29"/>
      <c r="F75" s="50" t="e">
        <f t="shared" si="12"/>
        <v>#DIV/0!</v>
      </c>
      <c r="G75" s="29">
        <f t="shared" si="13"/>
        <v>0</v>
      </c>
      <c r="H75" s="30">
        <f t="shared" si="14"/>
        <v>-3.3</v>
      </c>
      <c r="I75" s="30">
        <f t="shared" si="3"/>
        <v>0</v>
      </c>
    </row>
    <row r="76" spans="1:11" ht="61.5" customHeight="1">
      <c r="A76" s="27" t="s">
        <v>19</v>
      </c>
      <c r="B76" s="28">
        <v>240621</v>
      </c>
      <c r="C76" s="29">
        <v>18.6</v>
      </c>
      <c r="D76" s="29">
        <v>22</v>
      </c>
      <c r="E76" s="29">
        <v>69.5</v>
      </c>
      <c r="F76" s="29">
        <f t="shared" si="12"/>
        <v>315.90909090909093</v>
      </c>
      <c r="G76" s="29">
        <f t="shared" si="13"/>
        <v>47.5</v>
      </c>
      <c r="H76" s="30">
        <f t="shared" si="14"/>
        <v>50.9</v>
      </c>
      <c r="I76" s="30">
        <f t="shared" si="3"/>
        <v>373.6559139784946</v>
      </c>
      <c r="K76" s="11"/>
    </row>
    <row r="77" spans="1:9" ht="30.75" customHeight="1">
      <c r="A77" s="78" t="s">
        <v>31</v>
      </c>
      <c r="B77" s="28">
        <v>241700</v>
      </c>
      <c r="C77" s="29">
        <v>660.1</v>
      </c>
      <c r="D77" s="29">
        <v>187.5</v>
      </c>
      <c r="E77" s="29">
        <v>176.8</v>
      </c>
      <c r="F77" s="29">
        <f aca="true" t="shared" si="15" ref="F77:F82">E77/D77*100</f>
        <v>94.29333333333334</v>
      </c>
      <c r="G77" s="29">
        <f>E77-D77</f>
        <v>-10.699999999999989</v>
      </c>
      <c r="H77" s="30">
        <f t="shared" si="14"/>
        <v>-483.3</v>
      </c>
      <c r="I77" s="30">
        <f t="shared" si="3"/>
        <v>26.783820633237386</v>
      </c>
    </row>
    <row r="78" spans="1:9" ht="19.5" customHeight="1" hidden="1">
      <c r="A78" s="79" t="s">
        <v>22</v>
      </c>
      <c r="B78" s="80">
        <v>250000</v>
      </c>
      <c r="C78" s="66"/>
      <c r="D78" s="66"/>
      <c r="E78" s="66"/>
      <c r="F78" s="50" t="e">
        <f>E78/D78*100</f>
        <v>#DIV/0!</v>
      </c>
      <c r="G78" s="29">
        <f>E78-D78</f>
        <v>0</v>
      </c>
      <c r="H78" s="67">
        <f t="shared" si="14"/>
        <v>0</v>
      </c>
      <c r="I78" s="30" t="e">
        <f t="shared" si="3"/>
        <v>#DIV/0!</v>
      </c>
    </row>
    <row r="79" spans="1:9" ht="48" customHeight="1">
      <c r="A79" s="81" t="s">
        <v>38</v>
      </c>
      <c r="B79" s="28">
        <v>310300</v>
      </c>
      <c r="C79" s="66">
        <v>5.1</v>
      </c>
      <c r="D79" s="66"/>
      <c r="E79" s="66">
        <v>204.7</v>
      </c>
      <c r="F79" s="50" t="e">
        <f t="shared" si="15"/>
        <v>#DIV/0!</v>
      </c>
      <c r="G79" s="29">
        <f t="shared" si="13"/>
        <v>204.7</v>
      </c>
      <c r="H79" s="67">
        <f t="shared" si="14"/>
        <v>199.6</v>
      </c>
      <c r="I79" s="30">
        <f t="shared" si="3"/>
        <v>4013.7254901960787</v>
      </c>
    </row>
    <row r="80" spans="1:9" ht="75.75" customHeight="1">
      <c r="A80" s="27" t="s">
        <v>32</v>
      </c>
      <c r="B80" s="28">
        <v>330101</v>
      </c>
      <c r="C80" s="29">
        <v>1945.9</v>
      </c>
      <c r="D80" s="29">
        <v>235.2</v>
      </c>
      <c r="E80" s="29">
        <v>336.1</v>
      </c>
      <c r="F80" s="29">
        <f t="shared" si="15"/>
        <v>142.8996598639456</v>
      </c>
      <c r="G80" s="29">
        <f t="shared" si="13"/>
        <v>100.90000000000003</v>
      </c>
      <c r="H80" s="30">
        <f t="shared" si="14"/>
        <v>-1609.8000000000002</v>
      </c>
      <c r="I80" s="30">
        <f t="shared" si="3"/>
        <v>17.27221337170461</v>
      </c>
    </row>
    <row r="81" spans="1:9" ht="17.25" customHeight="1" hidden="1">
      <c r="A81" s="38" t="s">
        <v>26</v>
      </c>
      <c r="B81" s="28">
        <v>410500</v>
      </c>
      <c r="C81" s="29"/>
      <c r="D81" s="29"/>
      <c r="E81" s="29"/>
      <c r="F81" s="50" t="e">
        <f t="shared" si="15"/>
        <v>#DIV/0!</v>
      </c>
      <c r="G81" s="33">
        <f>E81-D81</f>
        <v>0</v>
      </c>
      <c r="H81" s="30">
        <f t="shared" si="14"/>
        <v>0</v>
      </c>
      <c r="I81" s="82" t="e">
        <f t="shared" si="3"/>
        <v>#DIV/0!</v>
      </c>
    </row>
    <row r="82" spans="1:9" ht="18.75" customHeight="1" thickBot="1">
      <c r="A82" s="83" t="s">
        <v>30</v>
      </c>
      <c r="B82" s="48">
        <v>501100</v>
      </c>
      <c r="C82" s="49">
        <v>2035.1</v>
      </c>
      <c r="D82" s="49">
        <v>1747.8</v>
      </c>
      <c r="E82" s="49">
        <v>1750.1</v>
      </c>
      <c r="F82" s="49">
        <f t="shared" si="15"/>
        <v>100.1315940038906</v>
      </c>
      <c r="G82" s="49">
        <f t="shared" si="13"/>
        <v>2.2999999999999545</v>
      </c>
      <c r="H82" s="51">
        <f t="shared" si="14"/>
        <v>-285</v>
      </c>
      <c r="I82" s="30">
        <f t="shared" si="3"/>
        <v>85.99577416343178</v>
      </c>
    </row>
    <row r="83" spans="1:11" s="22" customFormat="1" ht="18.75" customHeight="1" thickBot="1">
      <c r="A83" s="52" t="s">
        <v>28</v>
      </c>
      <c r="B83" s="84"/>
      <c r="C83" s="53">
        <f>SUM(C71:C82)</f>
        <v>4937.9</v>
      </c>
      <c r="D83" s="85">
        <f>SUM(D71:D82)</f>
        <v>2553.2</v>
      </c>
      <c r="E83" s="53">
        <f>SUM(E71:E82)</f>
        <v>3202</v>
      </c>
      <c r="F83" s="86">
        <f>E83/D83*100</f>
        <v>125.41124862917124</v>
      </c>
      <c r="G83" s="87">
        <f>E83-D83</f>
        <v>648.8000000000002</v>
      </c>
      <c r="H83" s="54">
        <f t="shared" si="14"/>
        <v>-1735.8999999999996</v>
      </c>
      <c r="I83" s="54">
        <f>E83/C83*100</f>
        <v>64.84537961481603</v>
      </c>
      <c r="J83" s="21"/>
      <c r="K83" s="21"/>
    </row>
    <row r="84" spans="1:11" s="22" customFormat="1" ht="21.75" customHeight="1" thickBot="1">
      <c r="A84" s="88" t="s">
        <v>27</v>
      </c>
      <c r="B84" s="84"/>
      <c r="C84" s="53">
        <f>C67+C83</f>
        <v>733609.2000000001</v>
      </c>
      <c r="D84" s="53">
        <f>D67+D83</f>
        <v>550757.3</v>
      </c>
      <c r="E84" s="53">
        <f>E67+E83</f>
        <v>552963.7</v>
      </c>
      <c r="F84" s="87">
        <f>E84/D84*100</f>
        <v>100.40061203001756</v>
      </c>
      <c r="G84" s="87">
        <f>E84-D84</f>
        <v>2206.399999999907</v>
      </c>
      <c r="H84" s="54">
        <f t="shared" si="14"/>
        <v>-180645.50000000012</v>
      </c>
      <c r="I84" s="54">
        <f>E84/C84*100</f>
        <v>75.37578590890081</v>
      </c>
      <c r="J84" s="21"/>
      <c r="K84" s="21"/>
    </row>
    <row r="85" spans="1:9" ht="18.75" customHeight="1">
      <c r="A85" s="89"/>
      <c r="B85" s="90"/>
      <c r="C85" s="91"/>
      <c r="D85" s="91"/>
      <c r="E85" s="91"/>
      <c r="F85" s="92"/>
      <c r="G85" s="92"/>
      <c r="H85" s="93"/>
      <c r="I85" s="93"/>
    </row>
    <row r="86" spans="1:9" ht="18.75" customHeight="1">
      <c r="A86" s="89"/>
      <c r="B86" s="90"/>
      <c r="C86" s="91"/>
      <c r="D86" s="91"/>
      <c r="E86" s="91"/>
      <c r="F86" s="92"/>
      <c r="G86" s="92"/>
      <c r="H86" s="93"/>
      <c r="I86" s="93"/>
    </row>
    <row r="87" spans="1:9" ht="18.75" customHeight="1">
      <c r="A87" s="112" t="s">
        <v>65</v>
      </c>
      <c r="B87" s="112"/>
      <c r="C87" s="112"/>
      <c r="D87" s="112"/>
      <c r="E87" s="112"/>
      <c r="F87" s="112"/>
      <c r="G87" s="112"/>
      <c r="H87" s="112"/>
      <c r="I87" s="112"/>
    </row>
    <row r="88" spans="1:9" ht="18.75" customHeight="1">
      <c r="A88" s="89"/>
      <c r="B88" s="89"/>
      <c r="C88" s="89"/>
      <c r="D88" s="89"/>
      <c r="E88" s="89"/>
      <c r="F88" s="89"/>
      <c r="G88" s="89"/>
      <c r="H88" s="89"/>
      <c r="I88" s="89"/>
    </row>
    <row r="89" spans="1:9" ht="18.75" customHeight="1" thickBot="1">
      <c r="A89" s="89"/>
      <c r="B89" s="90"/>
      <c r="C89" s="91"/>
      <c r="D89" s="91"/>
      <c r="E89" s="91"/>
      <c r="F89" s="92"/>
      <c r="G89" s="92"/>
      <c r="H89" s="93"/>
      <c r="I89" s="93"/>
    </row>
    <row r="90" spans="1:9" ht="78" customHeight="1" thickBot="1">
      <c r="A90" s="113" t="s">
        <v>3</v>
      </c>
      <c r="B90" s="115" t="s">
        <v>4</v>
      </c>
      <c r="C90" s="117" t="s">
        <v>91</v>
      </c>
      <c r="D90" s="119" t="s">
        <v>76</v>
      </c>
      <c r="E90" s="119" t="s">
        <v>92</v>
      </c>
      <c r="F90" s="121" t="s">
        <v>66</v>
      </c>
      <c r="G90" s="121"/>
      <c r="H90" s="122" t="s">
        <v>93</v>
      </c>
      <c r="I90" s="123"/>
    </row>
    <row r="91" spans="1:9" ht="14.25" customHeight="1" thickBot="1">
      <c r="A91" s="114"/>
      <c r="B91" s="116"/>
      <c r="C91" s="118"/>
      <c r="D91" s="120"/>
      <c r="E91" s="120"/>
      <c r="F91" s="94" t="s">
        <v>24</v>
      </c>
      <c r="G91" s="95" t="s">
        <v>23</v>
      </c>
      <c r="H91" s="95" t="s">
        <v>23</v>
      </c>
      <c r="I91" s="96" t="s">
        <v>24</v>
      </c>
    </row>
    <row r="92" spans="1:9" ht="18.75" customHeight="1" thickBot="1">
      <c r="A92" s="97" t="s">
        <v>22</v>
      </c>
      <c r="B92" s="70">
        <v>250000</v>
      </c>
      <c r="C92" s="71">
        <v>21975.6</v>
      </c>
      <c r="D92" s="71">
        <v>17567.5</v>
      </c>
      <c r="E92" s="71">
        <v>7555.1</v>
      </c>
      <c r="F92" s="98">
        <f>E92/D92*100</f>
        <v>43.00611925430483</v>
      </c>
      <c r="G92" s="98">
        <f>E92-D92</f>
        <v>-10012.4</v>
      </c>
      <c r="H92" s="99">
        <f>E92-C92</f>
        <v>-14420.499999999998</v>
      </c>
      <c r="I92" s="100">
        <f>E92/C92*100</f>
        <v>34.379493620196946</v>
      </c>
    </row>
    <row r="93" spans="1:9" ht="18.75" customHeight="1">
      <c r="A93" s="89"/>
      <c r="B93" s="90"/>
      <c r="C93" s="91"/>
      <c r="D93" s="91"/>
      <c r="E93" s="91"/>
      <c r="F93" s="92"/>
      <c r="G93" s="92"/>
      <c r="H93" s="93"/>
      <c r="I93" s="93"/>
    </row>
    <row r="94" spans="1:9" ht="18.75" customHeight="1">
      <c r="A94" s="103" t="s">
        <v>40</v>
      </c>
      <c r="B94" s="104"/>
      <c r="C94" s="105"/>
      <c r="D94" s="106"/>
      <c r="E94" s="106"/>
      <c r="F94" s="105"/>
      <c r="G94" s="105"/>
      <c r="H94" s="107" t="s">
        <v>41</v>
      </c>
      <c r="I94" s="93"/>
    </row>
    <row r="95" spans="1:9" ht="15">
      <c r="A95" s="89"/>
      <c r="B95" s="90"/>
      <c r="C95" s="101"/>
      <c r="D95" s="101"/>
      <c r="E95" s="101"/>
      <c r="F95" s="101"/>
      <c r="G95" s="101"/>
      <c r="H95" s="102"/>
      <c r="I95" s="102"/>
    </row>
    <row r="96" spans="1:9" ht="15">
      <c r="A96" s="103"/>
      <c r="B96" s="104"/>
      <c r="C96" s="105"/>
      <c r="D96" s="106"/>
      <c r="E96" s="106"/>
      <c r="F96" s="105"/>
      <c r="G96" s="105"/>
      <c r="H96" s="107"/>
      <c r="I96" s="105"/>
    </row>
    <row r="97" spans="1:9" ht="13.5">
      <c r="A97" s="104"/>
      <c r="B97" s="104"/>
      <c r="C97" s="105"/>
      <c r="D97" s="105"/>
      <c r="E97" s="106"/>
      <c r="F97" s="105"/>
      <c r="G97" s="105"/>
      <c r="H97" s="105"/>
      <c r="I97" s="105"/>
    </row>
    <row r="98" spans="1:9" ht="12.75">
      <c r="A98" s="108"/>
      <c r="B98" s="108"/>
      <c r="C98" s="109"/>
      <c r="D98" s="110"/>
      <c r="E98" s="111"/>
      <c r="F98" s="109"/>
      <c r="G98" s="109"/>
      <c r="H98" s="109"/>
      <c r="I98" s="109"/>
    </row>
    <row r="99" spans="1:9" ht="12.75">
      <c r="A99" s="108"/>
      <c r="B99" s="108"/>
      <c r="C99" s="109"/>
      <c r="D99" s="110"/>
      <c r="E99" s="111"/>
      <c r="F99" s="109"/>
      <c r="G99" s="109"/>
      <c r="H99" s="109"/>
      <c r="I99" s="109"/>
    </row>
    <row r="100" spans="1:9" ht="12.75">
      <c r="A100" s="108"/>
      <c r="B100" s="108"/>
      <c r="C100" s="109"/>
      <c r="D100" s="110"/>
      <c r="E100" s="111"/>
      <c r="F100" s="109"/>
      <c r="G100" s="109"/>
      <c r="H100" s="109"/>
      <c r="I100" s="109"/>
    </row>
    <row r="101" spans="1:9" ht="12.75">
      <c r="A101" s="108"/>
      <c r="B101" s="108"/>
      <c r="C101" s="109"/>
      <c r="D101" s="110"/>
      <c r="E101" s="111"/>
      <c r="F101" s="109"/>
      <c r="G101" s="109"/>
      <c r="H101" s="109"/>
      <c r="I101" s="109"/>
    </row>
    <row r="102" spans="1:9" ht="12.75">
      <c r="A102" s="108"/>
      <c r="B102" s="108"/>
      <c r="C102" s="109"/>
      <c r="D102" s="110"/>
      <c r="E102" s="111"/>
      <c r="F102" s="109"/>
      <c r="G102" s="109"/>
      <c r="H102" s="109"/>
      <c r="I102" s="109"/>
    </row>
    <row r="103" spans="1:9" ht="12.75">
      <c r="A103" s="108"/>
      <c r="B103" s="108"/>
      <c r="C103" s="109"/>
      <c r="D103" s="110"/>
      <c r="E103" s="111"/>
      <c r="F103" s="109"/>
      <c r="G103" s="109"/>
      <c r="H103" s="109"/>
      <c r="I103" s="109"/>
    </row>
    <row r="104" spans="1:9" ht="12.75">
      <c r="A104" s="108"/>
      <c r="B104" s="108"/>
      <c r="C104" s="109"/>
      <c r="D104" s="110"/>
      <c r="E104" s="111"/>
      <c r="F104" s="109"/>
      <c r="G104" s="109"/>
      <c r="H104" s="109"/>
      <c r="I104" s="109"/>
    </row>
    <row r="105" spans="1:9" ht="12.75">
      <c r="A105" s="108"/>
      <c r="B105" s="108"/>
      <c r="C105" s="109"/>
      <c r="D105" s="110"/>
      <c r="E105" s="111"/>
      <c r="F105" s="109"/>
      <c r="G105" s="109"/>
      <c r="H105" s="109"/>
      <c r="I105" s="109"/>
    </row>
    <row r="106" spans="1:9" ht="12.75">
      <c r="A106" s="108"/>
      <c r="B106" s="108"/>
      <c r="C106" s="109"/>
      <c r="D106" s="110"/>
      <c r="E106" s="111"/>
      <c r="F106" s="109"/>
      <c r="G106" s="109"/>
      <c r="H106" s="109"/>
      <c r="I106" s="109"/>
    </row>
    <row r="107" spans="1:9" ht="12.75">
      <c r="A107" s="108"/>
      <c r="B107" s="108"/>
      <c r="C107" s="109"/>
      <c r="D107" s="110"/>
      <c r="E107" s="111"/>
      <c r="F107" s="109"/>
      <c r="G107" s="109"/>
      <c r="H107" s="109"/>
      <c r="I107" s="109"/>
    </row>
    <row r="108" spans="1:9" ht="12.75">
      <c r="A108" s="108"/>
      <c r="B108" s="108"/>
      <c r="C108" s="109"/>
      <c r="D108" s="110"/>
      <c r="E108" s="111"/>
      <c r="F108" s="109"/>
      <c r="G108" s="109"/>
      <c r="H108" s="109"/>
      <c r="I108" s="109"/>
    </row>
    <row r="109" spans="1:9" ht="12.75">
      <c r="A109" s="108"/>
      <c r="B109" s="108"/>
      <c r="C109" s="109"/>
      <c r="D109" s="110"/>
      <c r="E109" s="111"/>
      <c r="F109" s="109"/>
      <c r="G109" s="109"/>
      <c r="H109" s="109"/>
      <c r="I109" s="109"/>
    </row>
    <row r="110" spans="1:9" ht="12.75">
      <c r="A110" s="108"/>
      <c r="B110" s="108"/>
      <c r="C110" s="109"/>
      <c r="D110" s="110"/>
      <c r="E110" s="111"/>
      <c r="F110" s="109"/>
      <c r="G110" s="109"/>
      <c r="H110" s="109"/>
      <c r="I110" s="109"/>
    </row>
    <row r="111" spans="1:9" ht="12.75">
      <c r="A111" s="108"/>
      <c r="B111" s="108"/>
      <c r="C111" s="109"/>
      <c r="D111" s="110"/>
      <c r="E111" s="111"/>
      <c r="F111" s="109"/>
      <c r="G111" s="109"/>
      <c r="H111" s="109"/>
      <c r="I111" s="109"/>
    </row>
    <row r="112" spans="1:9" ht="12.75">
      <c r="A112" s="108"/>
      <c r="B112" s="108"/>
      <c r="C112" s="109"/>
      <c r="D112" s="110"/>
      <c r="E112" s="111"/>
      <c r="F112" s="109"/>
      <c r="G112" s="109"/>
      <c r="H112" s="109"/>
      <c r="I112" s="109"/>
    </row>
    <row r="113" spans="1:9" ht="12.75">
      <c r="A113" s="108"/>
      <c r="B113" s="108"/>
      <c r="C113" s="109"/>
      <c r="D113" s="110"/>
      <c r="E113" s="111"/>
      <c r="F113" s="109"/>
      <c r="G113" s="109"/>
      <c r="H113" s="109"/>
      <c r="I113" s="109"/>
    </row>
    <row r="114" spans="1:9" ht="12.75">
      <c r="A114" s="108"/>
      <c r="B114" s="108"/>
      <c r="C114" s="109"/>
      <c r="D114" s="110"/>
      <c r="E114" s="111"/>
      <c r="F114" s="109"/>
      <c r="G114" s="109"/>
      <c r="H114" s="109"/>
      <c r="I114" s="109"/>
    </row>
    <row r="115" spans="1:9" ht="12.75">
      <c r="A115" s="108"/>
      <c r="B115" s="108"/>
      <c r="C115" s="109"/>
      <c r="D115" s="110"/>
      <c r="E115" s="111"/>
      <c r="F115" s="109"/>
      <c r="G115" s="109"/>
      <c r="H115" s="109"/>
      <c r="I115" s="109"/>
    </row>
    <row r="116" spans="1:9" ht="12.75">
      <c r="A116" s="108"/>
      <c r="B116" s="108"/>
      <c r="C116" s="109"/>
      <c r="D116" s="110"/>
      <c r="E116" s="111"/>
      <c r="F116" s="109"/>
      <c r="G116" s="109"/>
      <c r="H116" s="109"/>
      <c r="I116" s="109"/>
    </row>
    <row r="117" spans="1:9" ht="12.75">
      <c r="A117" s="108"/>
      <c r="B117" s="108"/>
      <c r="C117" s="109"/>
      <c r="D117" s="110"/>
      <c r="E117" s="111"/>
      <c r="F117" s="109"/>
      <c r="G117" s="109"/>
      <c r="H117" s="109"/>
      <c r="I117" s="109"/>
    </row>
    <row r="118" spans="1:9" ht="12.75">
      <c r="A118" s="108"/>
      <c r="B118" s="108"/>
      <c r="C118" s="109"/>
      <c r="D118" s="110"/>
      <c r="E118" s="111"/>
      <c r="F118" s="109"/>
      <c r="G118" s="109"/>
      <c r="H118" s="109"/>
      <c r="I118" s="109"/>
    </row>
    <row r="119" spans="1:9" ht="12.75">
      <c r="A119" s="108"/>
      <c r="B119" s="108"/>
      <c r="C119" s="109"/>
      <c r="D119" s="110"/>
      <c r="E119" s="111"/>
      <c r="F119" s="109"/>
      <c r="G119" s="109"/>
      <c r="H119" s="109"/>
      <c r="I119" s="109"/>
    </row>
    <row r="120" spans="1:9" ht="12.75">
      <c r="A120" s="108"/>
      <c r="B120" s="108"/>
      <c r="C120" s="109"/>
      <c r="D120" s="110"/>
      <c r="E120" s="111"/>
      <c r="F120" s="109"/>
      <c r="G120" s="109"/>
      <c r="H120" s="109"/>
      <c r="I120" s="109"/>
    </row>
    <row r="121" spans="1:9" ht="12.75">
      <c r="A121" s="108"/>
      <c r="B121" s="108"/>
      <c r="C121" s="109"/>
      <c r="D121" s="110"/>
      <c r="E121" s="111"/>
      <c r="F121" s="109"/>
      <c r="G121" s="109"/>
      <c r="H121" s="109"/>
      <c r="I121" s="109"/>
    </row>
    <row r="122" spans="1:9" ht="12.75">
      <c r="A122" s="108"/>
      <c r="B122" s="108"/>
      <c r="C122" s="109"/>
      <c r="D122" s="110"/>
      <c r="E122" s="111"/>
      <c r="F122" s="109"/>
      <c r="G122" s="109"/>
      <c r="H122" s="109"/>
      <c r="I122" s="109"/>
    </row>
    <row r="123" spans="1:9" ht="12.75">
      <c r="A123" s="108"/>
      <c r="B123" s="108"/>
      <c r="C123" s="109"/>
      <c r="D123" s="110"/>
      <c r="E123" s="111"/>
      <c r="F123" s="109"/>
      <c r="G123" s="109"/>
      <c r="H123" s="109"/>
      <c r="I123" s="109"/>
    </row>
    <row r="124" spans="1:9" ht="12.75">
      <c r="A124" s="108"/>
      <c r="B124" s="108"/>
      <c r="C124" s="109"/>
      <c r="D124" s="110"/>
      <c r="E124" s="111"/>
      <c r="F124" s="109"/>
      <c r="G124" s="109"/>
      <c r="H124" s="109"/>
      <c r="I124" s="109"/>
    </row>
    <row r="125" spans="1:9" ht="12.75">
      <c r="A125" s="108"/>
      <c r="B125" s="108"/>
      <c r="C125" s="109"/>
      <c r="D125" s="110"/>
      <c r="E125" s="111"/>
      <c r="F125" s="109"/>
      <c r="G125" s="109"/>
      <c r="H125" s="109"/>
      <c r="I125" s="109"/>
    </row>
    <row r="126" spans="1:9" ht="12.75">
      <c r="A126" s="108"/>
      <c r="B126" s="108"/>
      <c r="C126" s="109"/>
      <c r="D126" s="110"/>
      <c r="E126" s="111"/>
      <c r="F126" s="109"/>
      <c r="G126" s="109"/>
      <c r="H126" s="109"/>
      <c r="I126" s="109"/>
    </row>
    <row r="127" spans="1:9" ht="12.75">
      <c r="A127" s="108"/>
      <c r="B127" s="108"/>
      <c r="C127" s="109"/>
      <c r="D127" s="110"/>
      <c r="E127" s="111"/>
      <c r="F127" s="109"/>
      <c r="G127" s="109"/>
      <c r="H127" s="109"/>
      <c r="I127" s="109"/>
    </row>
    <row r="128" spans="1:9" ht="12.75">
      <c r="A128" s="108"/>
      <c r="B128" s="108"/>
      <c r="C128" s="109"/>
      <c r="D128" s="110"/>
      <c r="E128" s="111"/>
      <c r="F128" s="109"/>
      <c r="G128" s="109"/>
      <c r="H128" s="109"/>
      <c r="I128" s="109"/>
    </row>
    <row r="129" spans="1:9" ht="12.75">
      <c r="A129" s="108"/>
      <c r="B129" s="108"/>
      <c r="C129" s="109"/>
      <c r="D129" s="110"/>
      <c r="E129" s="111"/>
      <c r="F129" s="109"/>
      <c r="G129" s="109"/>
      <c r="H129" s="109"/>
      <c r="I129" s="109"/>
    </row>
    <row r="130" spans="1:9" ht="12.75">
      <c r="A130" s="108"/>
      <c r="B130" s="108"/>
      <c r="C130" s="109"/>
      <c r="D130" s="110"/>
      <c r="E130" s="111"/>
      <c r="F130" s="109"/>
      <c r="G130" s="109"/>
      <c r="H130" s="109"/>
      <c r="I130" s="109"/>
    </row>
    <row r="131" spans="1:9" ht="12.75">
      <c r="A131" s="108"/>
      <c r="B131" s="108"/>
      <c r="C131" s="109"/>
      <c r="D131" s="110"/>
      <c r="E131" s="109"/>
      <c r="F131" s="109"/>
      <c r="G131" s="109"/>
      <c r="H131" s="109"/>
      <c r="I131" s="109"/>
    </row>
    <row r="132" spans="1:9" ht="12.75">
      <c r="A132" s="108"/>
      <c r="B132" s="108"/>
      <c r="C132" s="109"/>
      <c r="D132" s="110"/>
      <c r="E132" s="109"/>
      <c r="F132" s="109"/>
      <c r="G132" s="109"/>
      <c r="H132" s="109"/>
      <c r="I132" s="109"/>
    </row>
    <row r="133" spans="1:9" ht="12.75">
      <c r="A133" s="108"/>
      <c r="B133" s="108"/>
      <c r="C133" s="109"/>
      <c r="D133" s="110"/>
      <c r="E133" s="109"/>
      <c r="F133" s="109"/>
      <c r="G133" s="109"/>
      <c r="H133" s="109"/>
      <c r="I133" s="109"/>
    </row>
    <row r="134" spans="1:9" ht="12.75">
      <c r="A134" s="108"/>
      <c r="B134" s="108"/>
      <c r="C134" s="109"/>
      <c r="D134" s="110"/>
      <c r="E134" s="109"/>
      <c r="F134" s="109"/>
      <c r="G134" s="109"/>
      <c r="H134" s="109"/>
      <c r="I134" s="109"/>
    </row>
    <row r="135" spans="1:9" ht="12.75">
      <c r="A135" s="108"/>
      <c r="B135" s="108"/>
      <c r="C135" s="109"/>
      <c r="D135" s="110"/>
      <c r="E135" s="109"/>
      <c r="F135" s="109"/>
      <c r="G135" s="109"/>
      <c r="H135" s="109"/>
      <c r="I135" s="109"/>
    </row>
    <row r="136" spans="1:9" ht="12.75">
      <c r="A136" s="108"/>
      <c r="B136" s="108"/>
      <c r="C136" s="109"/>
      <c r="D136" s="110"/>
      <c r="E136" s="109"/>
      <c r="F136" s="109"/>
      <c r="G136" s="109"/>
      <c r="H136" s="109"/>
      <c r="I136" s="109"/>
    </row>
    <row r="137" spans="1:9" ht="12.75">
      <c r="A137" s="108"/>
      <c r="B137" s="108"/>
      <c r="C137" s="109"/>
      <c r="D137" s="110"/>
      <c r="E137" s="109"/>
      <c r="F137" s="109"/>
      <c r="G137" s="109"/>
      <c r="H137" s="109"/>
      <c r="I137" s="109"/>
    </row>
    <row r="138" spans="1:9" ht="12.75">
      <c r="A138" s="108"/>
      <c r="B138" s="108"/>
      <c r="C138" s="109"/>
      <c r="D138" s="110"/>
      <c r="E138" s="109"/>
      <c r="F138" s="109"/>
      <c r="G138" s="109"/>
      <c r="H138" s="109"/>
      <c r="I138" s="109"/>
    </row>
    <row r="139" spans="1:9" ht="12.75">
      <c r="A139" s="108"/>
      <c r="B139" s="108"/>
      <c r="C139" s="109"/>
      <c r="D139" s="110"/>
      <c r="E139" s="109"/>
      <c r="F139" s="109"/>
      <c r="G139" s="109"/>
      <c r="H139" s="109"/>
      <c r="I139" s="109"/>
    </row>
    <row r="140" spans="1:9" ht="12.75">
      <c r="A140" s="108"/>
      <c r="B140" s="108"/>
      <c r="C140" s="109"/>
      <c r="D140" s="110"/>
      <c r="E140" s="109"/>
      <c r="F140" s="109"/>
      <c r="G140" s="109"/>
      <c r="H140" s="109"/>
      <c r="I140" s="109"/>
    </row>
    <row r="141" spans="1:9" ht="12.75">
      <c r="A141" s="108"/>
      <c r="B141" s="108"/>
      <c r="C141" s="109"/>
      <c r="D141" s="110"/>
      <c r="E141" s="109"/>
      <c r="F141" s="109"/>
      <c r="G141" s="109"/>
      <c r="H141" s="109"/>
      <c r="I141" s="109"/>
    </row>
    <row r="142" spans="1:9" ht="12.75">
      <c r="A142" s="108"/>
      <c r="B142" s="108"/>
      <c r="C142" s="109"/>
      <c r="D142" s="110"/>
      <c r="E142" s="109"/>
      <c r="F142" s="109"/>
      <c r="G142" s="109"/>
      <c r="H142" s="109"/>
      <c r="I142" s="109"/>
    </row>
    <row r="143" spans="1:9" ht="12.75">
      <c r="A143" s="108"/>
      <c r="B143" s="108"/>
      <c r="C143" s="109"/>
      <c r="D143" s="110"/>
      <c r="E143" s="109"/>
      <c r="F143" s="109"/>
      <c r="G143" s="109"/>
      <c r="H143" s="109"/>
      <c r="I143" s="109"/>
    </row>
    <row r="144" spans="1:9" ht="12.75">
      <c r="A144" s="108"/>
      <c r="B144" s="108"/>
      <c r="C144" s="109"/>
      <c r="D144" s="110"/>
      <c r="E144" s="109"/>
      <c r="F144" s="109"/>
      <c r="G144" s="109"/>
      <c r="H144" s="109"/>
      <c r="I144" s="109"/>
    </row>
    <row r="145" spans="1:9" ht="12.75">
      <c r="A145" s="108"/>
      <c r="B145" s="108"/>
      <c r="C145" s="109"/>
      <c r="D145" s="110"/>
      <c r="E145" s="109"/>
      <c r="F145" s="109"/>
      <c r="G145" s="109"/>
      <c r="H145" s="109"/>
      <c r="I145" s="109"/>
    </row>
    <row r="146" spans="1:9" ht="12.75">
      <c r="A146" s="108"/>
      <c r="B146" s="108"/>
      <c r="C146" s="109"/>
      <c r="D146" s="110"/>
      <c r="E146" s="109"/>
      <c r="F146" s="109"/>
      <c r="G146" s="109"/>
      <c r="H146" s="109"/>
      <c r="I146" s="109"/>
    </row>
    <row r="147" spans="1:9" ht="12.75">
      <c r="A147" s="108"/>
      <c r="B147" s="108"/>
      <c r="C147" s="109"/>
      <c r="D147" s="110"/>
      <c r="E147" s="109"/>
      <c r="F147" s="109"/>
      <c r="G147" s="109"/>
      <c r="H147" s="109"/>
      <c r="I147" s="109"/>
    </row>
    <row r="148" spans="1:9" ht="12.75">
      <c r="A148" s="108"/>
      <c r="B148" s="108"/>
      <c r="C148" s="109"/>
      <c r="D148" s="110"/>
      <c r="E148" s="109"/>
      <c r="F148" s="109"/>
      <c r="G148" s="109"/>
      <c r="H148" s="109"/>
      <c r="I148" s="109"/>
    </row>
    <row r="149" spans="1:9" ht="12.75">
      <c r="A149" s="108"/>
      <c r="B149" s="108"/>
      <c r="C149" s="109"/>
      <c r="D149" s="110"/>
      <c r="E149" s="109"/>
      <c r="F149" s="109"/>
      <c r="G149" s="109"/>
      <c r="H149" s="109"/>
      <c r="I149" s="109"/>
    </row>
    <row r="150" spans="1:9" ht="12.75">
      <c r="A150" s="108"/>
      <c r="B150" s="108"/>
      <c r="C150" s="109"/>
      <c r="D150" s="110"/>
      <c r="E150" s="109"/>
      <c r="F150" s="109"/>
      <c r="G150" s="109"/>
      <c r="H150" s="109"/>
      <c r="I150" s="109"/>
    </row>
    <row r="151" spans="1:9" ht="12.75">
      <c r="A151" s="108"/>
      <c r="B151" s="108"/>
      <c r="C151" s="109"/>
      <c r="D151" s="110"/>
      <c r="E151" s="109"/>
      <c r="F151" s="109"/>
      <c r="G151" s="109"/>
      <c r="H151" s="109"/>
      <c r="I151" s="109"/>
    </row>
    <row r="152" spans="1:9" ht="12.75">
      <c r="A152" s="108"/>
      <c r="B152" s="108"/>
      <c r="C152" s="109"/>
      <c r="D152" s="110"/>
      <c r="E152" s="109"/>
      <c r="F152" s="109"/>
      <c r="G152" s="109"/>
      <c r="H152" s="109"/>
      <c r="I152" s="109"/>
    </row>
    <row r="153" spans="1:9" ht="12.75">
      <c r="A153" s="108"/>
      <c r="B153" s="108"/>
      <c r="C153" s="109"/>
      <c r="D153" s="110"/>
      <c r="E153" s="109"/>
      <c r="F153" s="109"/>
      <c r="G153" s="109"/>
      <c r="H153" s="109"/>
      <c r="I153" s="109"/>
    </row>
    <row r="154" spans="1:9" ht="12.75">
      <c r="A154" s="108"/>
      <c r="B154" s="108"/>
      <c r="C154" s="109"/>
      <c r="D154" s="110"/>
      <c r="E154" s="109"/>
      <c r="F154" s="109"/>
      <c r="G154" s="109"/>
      <c r="H154" s="109"/>
      <c r="I154" s="109"/>
    </row>
    <row r="155" spans="1:9" ht="12.75">
      <c r="A155" s="108"/>
      <c r="B155" s="108"/>
      <c r="C155" s="109"/>
      <c r="D155" s="110"/>
      <c r="E155" s="109"/>
      <c r="F155" s="109"/>
      <c r="G155" s="109"/>
      <c r="H155" s="109"/>
      <c r="I155" s="109"/>
    </row>
    <row r="156" spans="1:9" ht="12.75">
      <c r="A156" s="108"/>
      <c r="B156" s="108"/>
      <c r="C156" s="109"/>
      <c r="D156" s="110"/>
      <c r="E156" s="109"/>
      <c r="F156" s="109"/>
      <c r="G156" s="109"/>
      <c r="H156" s="109"/>
      <c r="I156" s="109"/>
    </row>
    <row r="157" spans="1:9" ht="12.75">
      <c r="A157" s="108"/>
      <c r="B157" s="108"/>
      <c r="C157" s="109"/>
      <c r="D157" s="110"/>
      <c r="E157" s="109"/>
      <c r="F157" s="109"/>
      <c r="G157" s="109"/>
      <c r="H157" s="109"/>
      <c r="I157" s="109"/>
    </row>
    <row r="158" spans="1:9" ht="12.75">
      <c r="A158" s="108"/>
      <c r="B158" s="108"/>
      <c r="C158" s="109"/>
      <c r="D158" s="110"/>
      <c r="E158" s="109"/>
      <c r="F158" s="109"/>
      <c r="G158" s="109"/>
      <c r="H158" s="109"/>
      <c r="I158" s="109"/>
    </row>
    <row r="159" spans="1:9" ht="12.75">
      <c r="A159" s="108"/>
      <c r="B159" s="108"/>
      <c r="C159" s="109"/>
      <c r="D159" s="110"/>
      <c r="E159" s="109"/>
      <c r="F159" s="109"/>
      <c r="G159" s="109"/>
      <c r="H159" s="109"/>
      <c r="I159" s="109"/>
    </row>
    <row r="160" spans="1:9" ht="12.75">
      <c r="A160" s="108"/>
      <c r="B160" s="108"/>
      <c r="C160" s="109"/>
      <c r="D160" s="110"/>
      <c r="E160" s="109"/>
      <c r="F160" s="109"/>
      <c r="G160" s="109"/>
      <c r="H160" s="109"/>
      <c r="I160" s="109"/>
    </row>
    <row r="161" spans="1:9" ht="12.75">
      <c r="A161" s="108"/>
      <c r="B161" s="108"/>
      <c r="C161" s="109"/>
      <c r="D161" s="110"/>
      <c r="E161" s="109"/>
      <c r="F161" s="109"/>
      <c r="G161" s="109"/>
      <c r="H161" s="109"/>
      <c r="I161" s="109"/>
    </row>
    <row r="162" spans="1:9" ht="12.75">
      <c r="A162" s="108"/>
      <c r="B162" s="108"/>
      <c r="C162" s="109"/>
      <c r="D162" s="110"/>
      <c r="E162" s="109"/>
      <c r="F162" s="109"/>
      <c r="G162" s="109"/>
      <c r="H162" s="109"/>
      <c r="I162" s="109"/>
    </row>
    <row r="163" spans="1:9" ht="12.75">
      <c r="A163" s="108"/>
      <c r="B163" s="108"/>
      <c r="C163" s="109"/>
      <c r="D163" s="110"/>
      <c r="E163" s="109"/>
      <c r="F163" s="109"/>
      <c r="G163" s="109"/>
      <c r="H163" s="109"/>
      <c r="I163" s="109"/>
    </row>
    <row r="164" spans="1:9" ht="12.75">
      <c r="A164" s="108"/>
      <c r="B164" s="108"/>
      <c r="C164" s="109"/>
      <c r="D164" s="110"/>
      <c r="E164" s="109"/>
      <c r="F164" s="109"/>
      <c r="G164" s="109"/>
      <c r="H164" s="109"/>
      <c r="I164" s="109"/>
    </row>
    <row r="165" spans="1:9" ht="12.75">
      <c r="A165" s="108"/>
      <c r="B165" s="108"/>
      <c r="C165" s="109"/>
      <c r="D165" s="110"/>
      <c r="E165" s="109"/>
      <c r="F165" s="109"/>
      <c r="G165" s="109"/>
      <c r="H165" s="109"/>
      <c r="I165" s="109"/>
    </row>
    <row r="166" spans="1:9" ht="12.75">
      <c r="A166" s="108"/>
      <c r="B166" s="108"/>
      <c r="C166" s="109"/>
      <c r="D166" s="110"/>
      <c r="E166" s="109"/>
      <c r="F166" s="109"/>
      <c r="G166" s="109"/>
      <c r="H166" s="109"/>
      <c r="I166" s="109"/>
    </row>
    <row r="167" spans="1:9" ht="12.75">
      <c r="A167" s="108"/>
      <c r="B167" s="108"/>
      <c r="C167" s="109"/>
      <c r="D167" s="110"/>
      <c r="E167" s="109"/>
      <c r="F167" s="109"/>
      <c r="G167" s="109"/>
      <c r="H167" s="109"/>
      <c r="I167" s="109"/>
    </row>
    <row r="168" spans="1:9" ht="12.75">
      <c r="A168" s="108"/>
      <c r="B168" s="108"/>
      <c r="C168" s="109"/>
      <c r="D168" s="110"/>
      <c r="E168" s="109"/>
      <c r="F168" s="109"/>
      <c r="G168" s="109"/>
      <c r="H168" s="109"/>
      <c r="I168" s="109"/>
    </row>
    <row r="169" spans="1:9" ht="12.75">
      <c r="A169" s="108"/>
      <c r="B169" s="108"/>
      <c r="C169" s="109"/>
      <c r="D169" s="110"/>
      <c r="E169" s="109"/>
      <c r="F169" s="109"/>
      <c r="G169" s="109"/>
      <c r="H169" s="109"/>
      <c r="I169" s="109"/>
    </row>
    <row r="170" spans="1:9" ht="12.75">
      <c r="A170" s="108"/>
      <c r="B170" s="108"/>
      <c r="C170" s="109"/>
      <c r="D170" s="110"/>
      <c r="E170" s="109"/>
      <c r="F170" s="109"/>
      <c r="G170" s="109"/>
      <c r="H170" s="109"/>
      <c r="I170" s="109"/>
    </row>
    <row r="171" spans="1:9" ht="12.75">
      <c r="A171" s="108"/>
      <c r="B171" s="108"/>
      <c r="C171" s="109"/>
      <c r="D171" s="110"/>
      <c r="E171" s="109"/>
      <c r="F171" s="109"/>
      <c r="G171" s="109"/>
      <c r="H171" s="109"/>
      <c r="I171" s="109"/>
    </row>
    <row r="172" spans="1:9" ht="12.75">
      <c r="A172" s="108"/>
      <c r="B172" s="108"/>
      <c r="C172" s="109"/>
      <c r="D172" s="110"/>
      <c r="E172" s="109"/>
      <c r="F172" s="109"/>
      <c r="G172" s="109"/>
      <c r="H172" s="109"/>
      <c r="I172" s="109"/>
    </row>
    <row r="173" spans="1:9" ht="12.75">
      <c r="A173" s="108"/>
      <c r="B173" s="108"/>
      <c r="C173" s="109"/>
      <c r="D173" s="110"/>
      <c r="E173" s="109"/>
      <c r="F173" s="109"/>
      <c r="G173" s="109"/>
      <c r="H173" s="109"/>
      <c r="I173" s="109"/>
    </row>
    <row r="174" spans="1:9" ht="12.75">
      <c r="A174" s="108"/>
      <c r="B174" s="108"/>
      <c r="C174" s="109"/>
      <c r="D174" s="110"/>
      <c r="E174" s="109"/>
      <c r="F174" s="109"/>
      <c r="G174" s="109"/>
      <c r="H174" s="109"/>
      <c r="I174" s="109"/>
    </row>
    <row r="175" spans="1:9" ht="12.75">
      <c r="A175" s="108"/>
      <c r="B175" s="108"/>
      <c r="C175" s="109"/>
      <c r="D175" s="110"/>
      <c r="E175" s="109"/>
      <c r="F175" s="109"/>
      <c r="G175" s="109"/>
      <c r="H175" s="109"/>
      <c r="I175" s="109"/>
    </row>
    <row r="176" spans="1:9" ht="12.75">
      <c r="A176" s="108"/>
      <c r="B176" s="108"/>
      <c r="C176" s="109"/>
      <c r="D176" s="110"/>
      <c r="E176" s="109"/>
      <c r="F176" s="109"/>
      <c r="G176" s="109"/>
      <c r="H176" s="109"/>
      <c r="I176" s="109"/>
    </row>
    <row r="177" spans="1:9" ht="12.75">
      <c r="A177" s="108"/>
      <c r="B177" s="108"/>
      <c r="C177" s="109"/>
      <c r="D177" s="110"/>
      <c r="E177" s="109"/>
      <c r="F177" s="109"/>
      <c r="G177" s="109"/>
      <c r="H177" s="109"/>
      <c r="I177" s="109"/>
    </row>
    <row r="178" spans="1:9" ht="12.75">
      <c r="A178" s="108"/>
      <c r="B178" s="108"/>
      <c r="C178" s="109"/>
      <c r="D178" s="110"/>
      <c r="E178" s="109"/>
      <c r="F178" s="109"/>
      <c r="G178" s="109"/>
      <c r="H178" s="109"/>
      <c r="I178" s="109"/>
    </row>
    <row r="179" spans="1:9" ht="12.75">
      <c r="A179" s="108"/>
      <c r="B179" s="108"/>
      <c r="C179" s="109"/>
      <c r="D179" s="110"/>
      <c r="E179" s="109"/>
      <c r="F179" s="109"/>
      <c r="G179" s="109"/>
      <c r="H179" s="109"/>
      <c r="I179" s="109"/>
    </row>
    <row r="180" spans="1:9" ht="12.75">
      <c r="A180" s="108"/>
      <c r="B180" s="108"/>
      <c r="C180" s="109"/>
      <c r="D180" s="110"/>
      <c r="E180" s="109"/>
      <c r="F180" s="109"/>
      <c r="G180" s="109"/>
      <c r="H180" s="109"/>
      <c r="I180" s="109"/>
    </row>
    <row r="181" spans="1:9" ht="12.75">
      <c r="A181" s="108"/>
      <c r="B181" s="108"/>
      <c r="C181" s="109"/>
      <c r="D181" s="110"/>
      <c r="E181" s="109"/>
      <c r="F181" s="109"/>
      <c r="G181" s="109"/>
      <c r="H181" s="109"/>
      <c r="I181" s="109"/>
    </row>
    <row r="182" spans="1:9" ht="12.75">
      <c r="A182" s="108"/>
      <c r="B182" s="108"/>
      <c r="C182" s="109"/>
      <c r="D182" s="110"/>
      <c r="E182" s="109"/>
      <c r="F182" s="109"/>
      <c r="G182" s="109"/>
      <c r="H182" s="109"/>
      <c r="I182" s="109"/>
    </row>
    <row r="183" spans="1:9" ht="12.75">
      <c r="A183" s="108"/>
      <c r="B183" s="108"/>
      <c r="C183" s="109"/>
      <c r="D183" s="110"/>
      <c r="E183" s="109"/>
      <c r="F183" s="109"/>
      <c r="G183" s="109"/>
      <c r="H183" s="109"/>
      <c r="I183" s="109"/>
    </row>
    <row r="184" spans="1:9" ht="12.75">
      <c r="A184" s="108"/>
      <c r="B184" s="108"/>
      <c r="C184" s="109"/>
      <c r="D184" s="110"/>
      <c r="E184" s="109"/>
      <c r="F184" s="109"/>
      <c r="G184" s="109"/>
      <c r="H184" s="109"/>
      <c r="I184" s="109"/>
    </row>
    <row r="185" spans="1:9" ht="12.75">
      <c r="A185" s="108"/>
      <c r="B185" s="108"/>
      <c r="C185" s="109"/>
      <c r="D185" s="110"/>
      <c r="E185" s="109"/>
      <c r="F185" s="109"/>
      <c r="G185" s="109"/>
      <c r="H185" s="109"/>
      <c r="I185" s="109"/>
    </row>
    <row r="186" spans="1:9" ht="12.75">
      <c r="A186" s="108"/>
      <c r="B186" s="108"/>
      <c r="C186" s="109"/>
      <c r="D186" s="110"/>
      <c r="E186" s="109"/>
      <c r="F186" s="109"/>
      <c r="G186" s="109"/>
      <c r="H186" s="109"/>
      <c r="I186" s="109"/>
    </row>
    <row r="187" spans="1:9" ht="12.75">
      <c r="A187" s="108"/>
      <c r="B187" s="108"/>
      <c r="C187" s="109"/>
      <c r="D187" s="110"/>
      <c r="E187" s="109"/>
      <c r="F187" s="109"/>
      <c r="G187" s="109"/>
      <c r="H187" s="109"/>
      <c r="I187" s="109"/>
    </row>
    <row r="188" spans="1:9" ht="12.75">
      <c r="A188" s="108"/>
      <c r="B188" s="108"/>
      <c r="C188" s="109"/>
      <c r="D188" s="110"/>
      <c r="E188" s="109"/>
      <c r="F188" s="109"/>
      <c r="G188" s="109"/>
      <c r="H188" s="109"/>
      <c r="I188" s="109"/>
    </row>
    <row r="189" spans="1:9" ht="12.75">
      <c r="A189" s="108"/>
      <c r="B189" s="108"/>
      <c r="C189" s="109"/>
      <c r="D189" s="110"/>
      <c r="E189" s="109"/>
      <c r="F189" s="109"/>
      <c r="G189" s="109"/>
      <c r="H189" s="109"/>
      <c r="I189" s="109"/>
    </row>
    <row r="190" spans="1:9" ht="12.75">
      <c r="A190" s="108"/>
      <c r="B190" s="108"/>
      <c r="C190" s="109"/>
      <c r="D190" s="110"/>
      <c r="E190" s="109"/>
      <c r="F190" s="109"/>
      <c r="G190" s="109"/>
      <c r="H190" s="109"/>
      <c r="I190" s="109"/>
    </row>
    <row r="191" spans="1:9" ht="12.75">
      <c r="A191" s="108"/>
      <c r="B191" s="108"/>
      <c r="C191" s="109"/>
      <c r="D191" s="110"/>
      <c r="E191" s="109"/>
      <c r="F191" s="109"/>
      <c r="G191" s="109"/>
      <c r="H191" s="109"/>
      <c r="I191" s="109"/>
    </row>
    <row r="192" spans="1:9" ht="12.75">
      <c r="A192" s="108"/>
      <c r="B192" s="108"/>
      <c r="C192" s="109"/>
      <c r="D192" s="110"/>
      <c r="E192" s="109"/>
      <c r="F192" s="109"/>
      <c r="G192" s="109"/>
      <c r="H192" s="109"/>
      <c r="I192" s="109"/>
    </row>
    <row r="193" spans="1:9" ht="12.75">
      <c r="A193" s="108"/>
      <c r="B193" s="108"/>
      <c r="C193" s="109"/>
      <c r="D193" s="110"/>
      <c r="E193" s="109"/>
      <c r="F193" s="109"/>
      <c r="G193" s="109"/>
      <c r="H193" s="109"/>
      <c r="I193" s="109"/>
    </row>
    <row r="194" spans="1:9" ht="12.75">
      <c r="A194" s="108"/>
      <c r="B194" s="108"/>
      <c r="C194" s="109"/>
      <c r="D194" s="110"/>
      <c r="E194" s="109"/>
      <c r="F194" s="109"/>
      <c r="G194" s="109"/>
      <c r="H194" s="109"/>
      <c r="I194" s="109"/>
    </row>
    <row r="195" spans="1:9" ht="12.75">
      <c r="A195" s="108"/>
      <c r="B195" s="108"/>
      <c r="C195" s="109"/>
      <c r="D195" s="110"/>
      <c r="E195" s="109"/>
      <c r="F195" s="109"/>
      <c r="G195" s="109"/>
      <c r="H195" s="109"/>
      <c r="I195" s="109"/>
    </row>
    <row r="196" spans="1:9" ht="12.75">
      <c r="A196" s="108"/>
      <c r="B196" s="108"/>
      <c r="C196" s="109"/>
      <c r="D196" s="110"/>
      <c r="E196" s="109"/>
      <c r="F196" s="109"/>
      <c r="G196" s="109"/>
      <c r="H196" s="109"/>
      <c r="I196" s="109"/>
    </row>
    <row r="197" spans="1:9" ht="12.75">
      <c r="A197" s="108"/>
      <c r="B197" s="108"/>
      <c r="C197" s="109"/>
      <c r="D197" s="110"/>
      <c r="E197" s="109"/>
      <c r="F197" s="109"/>
      <c r="G197" s="109"/>
      <c r="H197" s="109"/>
      <c r="I197" s="109"/>
    </row>
    <row r="198" spans="1:9" ht="12.75">
      <c r="A198" s="108"/>
      <c r="B198" s="108"/>
      <c r="C198" s="109"/>
      <c r="D198" s="110"/>
      <c r="E198" s="109"/>
      <c r="F198" s="109"/>
      <c r="G198" s="109"/>
      <c r="H198" s="109"/>
      <c r="I198" s="109"/>
    </row>
    <row r="199" spans="1:9" ht="12.75">
      <c r="A199" s="108"/>
      <c r="B199" s="108"/>
      <c r="C199" s="109"/>
      <c r="D199" s="110"/>
      <c r="E199" s="109"/>
      <c r="F199" s="109"/>
      <c r="G199" s="109"/>
      <c r="H199" s="109"/>
      <c r="I199" s="109"/>
    </row>
    <row r="200" spans="1:9" ht="12.75">
      <c r="A200" s="108"/>
      <c r="B200" s="108"/>
      <c r="C200" s="109"/>
      <c r="D200" s="110"/>
      <c r="E200" s="109"/>
      <c r="F200" s="109"/>
      <c r="G200" s="109"/>
      <c r="H200" s="109"/>
      <c r="I200" s="109"/>
    </row>
    <row r="201" spans="1:9" ht="12.75">
      <c r="A201" s="108"/>
      <c r="B201" s="108"/>
      <c r="C201" s="109"/>
      <c r="D201" s="110"/>
      <c r="E201" s="109"/>
      <c r="F201" s="109"/>
      <c r="G201" s="109"/>
      <c r="H201" s="109"/>
      <c r="I201" s="109"/>
    </row>
    <row r="202" spans="1:9" ht="12.75">
      <c r="A202" s="108"/>
      <c r="B202" s="108"/>
      <c r="C202" s="109"/>
      <c r="D202" s="110"/>
      <c r="E202" s="109"/>
      <c r="F202" s="109"/>
      <c r="G202" s="109"/>
      <c r="H202" s="109"/>
      <c r="I202" s="109"/>
    </row>
    <row r="203" spans="1:9" ht="12.75">
      <c r="A203" s="108"/>
      <c r="B203" s="108"/>
      <c r="C203" s="109"/>
      <c r="D203" s="110"/>
      <c r="E203" s="109"/>
      <c r="F203" s="109"/>
      <c r="G203" s="109"/>
      <c r="H203" s="109"/>
      <c r="I203" s="109"/>
    </row>
    <row r="204" spans="1:9" ht="12.75">
      <c r="A204" s="108"/>
      <c r="B204" s="108"/>
      <c r="C204" s="109"/>
      <c r="D204" s="110"/>
      <c r="E204" s="109"/>
      <c r="F204" s="109"/>
      <c r="G204" s="109"/>
      <c r="H204" s="109"/>
      <c r="I204" s="109"/>
    </row>
    <row r="205" spans="1:9" ht="12.75">
      <c r="A205" s="108"/>
      <c r="B205" s="108"/>
      <c r="C205" s="109"/>
      <c r="D205" s="110"/>
      <c r="E205" s="109"/>
      <c r="F205" s="109"/>
      <c r="G205" s="109"/>
      <c r="H205" s="109"/>
      <c r="I205" s="109"/>
    </row>
    <row r="206" spans="1:9" ht="12.75">
      <c r="A206" s="108"/>
      <c r="B206" s="108"/>
      <c r="C206" s="109"/>
      <c r="D206" s="110"/>
      <c r="E206" s="109"/>
      <c r="F206" s="109"/>
      <c r="G206" s="109"/>
      <c r="H206" s="109"/>
      <c r="I206" s="109"/>
    </row>
    <row r="207" spans="1:9" ht="12.75">
      <c r="A207" s="108"/>
      <c r="B207" s="108"/>
      <c r="C207" s="109"/>
      <c r="D207" s="110"/>
      <c r="E207" s="109"/>
      <c r="F207" s="109"/>
      <c r="G207" s="109"/>
      <c r="H207" s="109"/>
      <c r="I207" s="109"/>
    </row>
    <row r="208" spans="1:9" ht="12.75">
      <c r="A208" s="108"/>
      <c r="B208" s="108"/>
      <c r="C208" s="109"/>
      <c r="D208" s="110"/>
      <c r="E208" s="109"/>
      <c r="F208" s="109"/>
      <c r="G208" s="109"/>
      <c r="H208" s="109"/>
      <c r="I208" s="109"/>
    </row>
    <row r="209" spans="1:9" ht="12.75">
      <c r="A209" s="108"/>
      <c r="B209" s="108"/>
      <c r="C209" s="109"/>
      <c r="D209" s="110"/>
      <c r="E209" s="109"/>
      <c r="F209" s="109"/>
      <c r="G209" s="109"/>
      <c r="H209" s="109"/>
      <c r="I209" s="109"/>
    </row>
    <row r="210" spans="1:9" ht="12.75">
      <c r="A210" s="108"/>
      <c r="B210" s="108"/>
      <c r="C210" s="109"/>
      <c r="D210" s="110"/>
      <c r="E210" s="109"/>
      <c r="F210" s="109"/>
      <c r="G210" s="109"/>
      <c r="H210" s="109"/>
      <c r="I210" s="109"/>
    </row>
    <row r="211" spans="1:9" ht="12.75">
      <c r="A211" s="108"/>
      <c r="B211" s="108"/>
      <c r="C211" s="109"/>
      <c r="D211" s="110"/>
      <c r="E211" s="109"/>
      <c r="F211" s="109"/>
      <c r="G211" s="109"/>
      <c r="H211" s="109"/>
      <c r="I211" s="109"/>
    </row>
    <row r="212" spans="1:9" ht="12.75">
      <c r="A212" s="108"/>
      <c r="B212" s="108"/>
      <c r="C212" s="109"/>
      <c r="D212" s="110"/>
      <c r="E212" s="109"/>
      <c r="F212" s="109"/>
      <c r="G212" s="109"/>
      <c r="H212" s="109"/>
      <c r="I212" s="109"/>
    </row>
    <row r="213" spans="1:9" ht="12.75">
      <c r="A213" s="108"/>
      <c r="B213" s="108"/>
      <c r="C213" s="109"/>
      <c r="D213" s="110"/>
      <c r="E213" s="109"/>
      <c r="F213" s="109"/>
      <c r="G213" s="109"/>
      <c r="H213" s="109"/>
      <c r="I213" s="109"/>
    </row>
    <row r="214" spans="1:9" ht="12.75">
      <c r="A214" s="108"/>
      <c r="B214" s="108"/>
      <c r="C214" s="109"/>
      <c r="D214" s="110"/>
      <c r="E214" s="109"/>
      <c r="F214" s="109"/>
      <c r="G214" s="109"/>
      <c r="H214" s="109"/>
      <c r="I214" s="109"/>
    </row>
    <row r="215" spans="1:9" ht="12.75">
      <c r="A215" s="108"/>
      <c r="B215" s="108"/>
      <c r="C215" s="109"/>
      <c r="D215" s="110"/>
      <c r="E215" s="109"/>
      <c r="F215" s="109"/>
      <c r="G215" s="109"/>
      <c r="H215" s="109"/>
      <c r="I215" s="109"/>
    </row>
    <row r="216" spans="1:9" ht="12.75">
      <c r="A216" s="108"/>
      <c r="B216" s="108"/>
      <c r="C216" s="109"/>
      <c r="D216" s="110"/>
      <c r="E216" s="109"/>
      <c r="F216" s="109"/>
      <c r="G216" s="109"/>
      <c r="H216" s="109"/>
      <c r="I216" s="109"/>
    </row>
    <row r="217" spans="1:9" ht="12.75">
      <c r="A217" s="108"/>
      <c r="B217" s="108"/>
      <c r="C217" s="109"/>
      <c r="D217" s="110"/>
      <c r="E217" s="109"/>
      <c r="F217" s="109"/>
      <c r="G217" s="109"/>
      <c r="H217" s="109"/>
      <c r="I217" s="109"/>
    </row>
    <row r="218" spans="1:9" ht="12.75">
      <c r="A218" s="108"/>
      <c r="B218" s="108"/>
      <c r="C218" s="109"/>
      <c r="D218" s="110"/>
      <c r="E218" s="109"/>
      <c r="F218" s="109"/>
      <c r="G218" s="109"/>
      <c r="H218" s="109"/>
      <c r="I218" s="109"/>
    </row>
    <row r="219" spans="1:9" ht="12.75">
      <c r="A219" s="108"/>
      <c r="B219" s="108"/>
      <c r="C219" s="109"/>
      <c r="D219" s="110"/>
      <c r="E219" s="109"/>
      <c r="F219" s="109"/>
      <c r="G219" s="109"/>
      <c r="H219" s="109"/>
      <c r="I219" s="109"/>
    </row>
    <row r="220" spans="1:9" ht="12.75">
      <c r="A220" s="108"/>
      <c r="B220" s="108"/>
      <c r="C220" s="109"/>
      <c r="D220" s="110"/>
      <c r="E220" s="109"/>
      <c r="F220" s="109"/>
      <c r="G220" s="109"/>
      <c r="H220" s="109"/>
      <c r="I220" s="109"/>
    </row>
    <row r="221" spans="1:9" ht="12.75">
      <c r="A221" s="108"/>
      <c r="B221" s="108"/>
      <c r="C221" s="109"/>
      <c r="D221" s="110"/>
      <c r="E221" s="109"/>
      <c r="F221" s="109"/>
      <c r="G221" s="109"/>
      <c r="H221" s="109"/>
      <c r="I221" s="109"/>
    </row>
    <row r="222" spans="1:9" ht="12.75">
      <c r="A222" s="108"/>
      <c r="B222" s="108"/>
      <c r="C222" s="109"/>
      <c r="D222" s="110"/>
      <c r="E222" s="109"/>
      <c r="F222" s="109"/>
      <c r="G222" s="109"/>
      <c r="H222" s="109"/>
      <c r="I222" s="109"/>
    </row>
    <row r="223" spans="1:9" ht="12.75">
      <c r="A223" s="108"/>
      <c r="B223" s="108"/>
      <c r="C223" s="109"/>
      <c r="D223" s="110"/>
      <c r="E223" s="109"/>
      <c r="F223" s="109"/>
      <c r="G223" s="109"/>
      <c r="H223" s="109"/>
      <c r="I223" s="109"/>
    </row>
    <row r="224" spans="1:9" ht="12.75">
      <c r="A224" s="108"/>
      <c r="B224" s="108"/>
      <c r="C224" s="109"/>
      <c r="D224" s="110"/>
      <c r="E224" s="109"/>
      <c r="F224" s="109"/>
      <c r="G224" s="109"/>
      <c r="H224" s="109"/>
      <c r="I224" s="109"/>
    </row>
    <row r="225" spans="1:9" ht="12.75">
      <c r="A225" s="108"/>
      <c r="B225" s="108"/>
      <c r="C225" s="109"/>
      <c r="D225" s="110"/>
      <c r="E225" s="109"/>
      <c r="F225" s="109"/>
      <c r="G225" s="109"/>
      <c r="H225" s="109"/>
      <c r="I225" s="109"/>
    </row>
    <row r="226" spans="1:9" ht="12.75">
      <c r="A226" s="108"/>
      <c r="B226" s="108"/>
      <c r="C226" s="109"/>
      <c r="D226" s="110"/>
      <c r="E226" s="109"/>
      <c r="F226" s="109"/>
      <c r="G226" s="109"/>
      <c r="H226" s="109"/>
      <c r="I226" s="109"/>
    </row>
    <row r="227" spans="1:9" ht="12.75">
      <c r="A227" s="108"/>
      <c r="B227" s="108"/>
      <c r="C227" s="109"/>
      <c r="D227" s="110"/>
      <c r="E227" s="109"/>
      <c r="F227" s="109"/>
      <c r="G227" s="109"/>
      <c r="H227" s="109"/>
      <c r="I227" s="109"/>
    </row>
    <row r="228" spans="1:9" ht="12.75">
      <c r="A228" s="108"/>
      <c r="B228" s="108"/>
      <c r="C228" s="109"/>
      <c r="D228" s="110"/>
      <c r="E228" s="109"/>
      <c r="F228" s="109"/>
      <c r="G228" s="109"/>
      <c r="H228" s="109"/>
      <c r="I228" s="109"/>
    </row>
    <row r="229" spans="1:9" ht="12.75">
      <c r="A229" s="108"/>
      <c r="B229" s="108"/>
      <c r="C229" s="109"/>
      <c r="D229" s="110"/>
      <c r="E229" s="109"/>
      <c r="F229" s="109"/>
      <c r="G229" s="109"/>
      <c r="H229" s="109"/>
      <c r="I229" s="109"/>
    </row>
    <row r="230" spans="1:9" ht="12.75">
      <c r="A230" s="108"/>
      <c r="B230" s="108"/>
      <c r="C230" s="109"/>
      <c r="D230" s="110"/>
      <c r="E230" s="109"/>
      <c r="F230" s="109"/>
      <c r="G230" s="109"/>
      <c r="H230" s="109"/>
      <c r="I230" s="109"/>
    </row>
    <row r="231" spans="1:9" ht="12.75">
      <c r="A231" s="108"/>
      <c r="B231" s="108"/>
      <c r="C231" s="109"/>
      <c r="D231" s="110"/>
      <c r="E231" s="109"/>
      <c r="F231" s="109"/>
      <c r="G231" s="109"/>
      <c r="H231" s="109"/>
      <c r="I231" s="109"/>
    </row>
    <row r="232" spans="1:9" ht="12.75">
      <c r="A232" s="108"/>
      <c r="B232" s="108"/>
      <c r="C232" s="109"/>
      <c r="D232" s="110"/>
      <c r="E232" s="109"/>
      <c r="F232" s="109"/>
      <c r="G232" s="109"/>
      <c r="H232" s="109"/>
      <c r="I232" s="109"/>
    </row>
    <row r="233" spans="1:9" ht="12.75">
      <c r="A233" s="108"/>
      <c r="B233" s="108"/>
      <c r="C233" s="109"/>
      <c r="D233" s="110"/>
      <c r="E233" s="109"/>
      <c r="F233" s="109"/>
      <c r="G233" s="109"/>
      <c r="H233" s="109"/>
      <c r="I233" s="109"/>
    </row>
    <row r="234" spans="1:9" ht="12.75">
      <c r="A234" s="108"/>
      <c r="B234" s="108"/>
      <c r="C234" s="109"/>
      <c r="D234" s="110"/>
      <c r="E234" s="109"/>
      <c r="F234" s="109"/>
      <c r="G234" s="109"/>
      <c r="H234" s="109"/>
      <c r="I234" s="109"/>
    </row>
    <row r="235" spans="1:9" ht="12.75">
      <c r="A235" s="108"/>
      <c r="B235" s="108"/>
      <c r="C235" s="109"/>
      <c r="D235" s="110"/>
      <c r="E235" s="109"/>
      <c r="F235" s="109"/>
      <c r="G235" s="109"/>
      <c r="H235" s="109"/>
      <c r="I235" s="109"/>
    </row>
    <row r="236" spans="1:9" ht="12.75">
      <c r="A236" s="108"/>
      <c r="B236" s="108"/>
      <c r="C236" s="109"/>
      <c r="D236" s="110"/>
      <c r="E236" s="109"/>
      <c r="F236" s="109"/>
      <c r="G236" s="109"/>
      <c r="H236" s="109"/>
      <c r="I236" s="109"/>
    </row>
    <row r="237" spans="1:9" ht="12.75">
      <c r="A237" s="108"/>
      <c r="B237" s="108"/>
      <c r="C237" s="109"/>
      <c r="D237" s="110"/>
      <c r="E237" s="109"/>
      <c r="F237" s="109"/>
      <c r="G237" s="109"/>
      <c r="H237" s="109"/>
      <c r="I237" s="109"/>
    </row>
    <row r="238" spans="1:9" ht="12.75">
      <c r="A238" s="108"/>
      <c r="B238" s="108"/>
      <c r="C238" s="109"/>
      <c r="D238" s="110"/>
      <c r="E238" s="109"/>
      <c r="F238" s="109"/>
      <c r="G238" s="109"/>
      <c r="H238" s="109"/>
      <c r="I238" s="109"/>
    </row>
    <row r="239" spans="1:9" ht="12.75">
      <c r="A239" s="108"/>
      <c r="B239" s="108"/>
      <c r="C239" s="109"/>
      <c r="D239" s="110"/>
      <c r="E239" s="109"/>
      <c r="F239" s="109"/>
      <c r="G239" s="109"/>
      <c r="H239" s="109"/>
      <c r="I239" s="109"/>
    </row>
    <row r="240" spans="1:9" ht="12.75">
      <c r="A240" s="108"/>
      <c r="B240" s="108"/>
      <c r="C240" s="109"/>
      <c r="D240" s="110"/>
      <c r="E240" s="109"/>
      <c r="F240" s="109"/>
      <c r="G240" s="109"/>
      <c r="H240" s="109"/>
      <c r="I240" s="109"/>
    </row>
    <row r="241" spans="1:9" ht="12.75">
      <c r="A241" s="108"/>
      <c r="B241" s="108"/>
      <c r="C241" s="109"/>
      <c r="D241" s="110"/>
      <c r="E241" s="109"/>
      <c r="F241" s="109"/>
      <c r="G241" s="109"/>
      <c r="H241" s="109"/>
      <c r="I241" s="109"/>
    </row>
  </sheetData>
  <sheetProtection/>
  <mergeCells count="16">
    <mergeCell ref="H4:I5"/>
    <mergeCell ref="A1:I1"/>
    <mergeCell ref="A4:A6"/>
    <mergeCell ref="B4:B6"/>
    <mergeCell ref="C4:C6"/>
    <mergeCell ref="F4:G5"/>
    <mergeCell ref="D4:D6"/>
    <mergeCell ref="E4:E6"/>
    <mergeCell ref="A87:I87"/>
    <mergeCell ref="A90:A91"/>
    <mergeCell ref="B90:B91"/>
    <mergeCell ref="C90:C91"/>
    <mergeCell ref="D90:D91"/>
    <mergeCell ref="E90:E91"/>
    <mergeCell ref="F90:G90"/>
    <mergeCell ref="H90:I90"/>
  </mergeCells>
  <printOptions/>
  <pageMargins left="0.984251968503937" right="0.3937007874015748" top="0.1968503937007874" bottom="0.1968503937007874" header="0.5118110236220472" footer="0.1968503937007874"/>
  <pageSetup fitToHeight="2" horizontalDpi="600" verticalDpi="600" orientation="portrait" paperSize="9" scale="59" r:id="rId1"/>
  <rowBreaks count="2" manualBreakCount="2">
    <brk id="50" max="8" man="1"/>
    <brk id="94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Кириченко</cp:lastModifiedBy>
  <cp:lastPrinted>2020-10-15T12:05:22Z</cp:lastPrinted>
  <dcterms:created xsi:type="dcterms:W3CDTF">1999-07-22T08:06:56Z</dcterms:created>
  <dcterms:modified xsi:type="dcterms:W3CDTF">2020-10-15T12:05:23Z</dcterms:modified>
  <cp:category/>
  <cp:version/>
  <cp:contentType/>
  <cp:contentStatus/>
</cp:coreProperties>
</file>