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1340" windowHeight="6540" activeTab="0"/>
  </bookViews>
  <sheets>
    <sheet name="освіта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<sst xmlns="http://schemas.openxmlformats.org/spreadsheetml/2006/main" count="37" uniqueCount="36">
  <si>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>КЕКВ</t>
  </si>
  <si>
    <t>Заробітна плата</t>
  </si>
  <si>
    <t>Видатки на відрядження</t>
  </si>
  <si>
    <t>Оплата теплопостачання</t>
  </si>
  <si>
    <t>Оплата електроенергії</t>
  </si>
  <si>
    <t>РАЗОМ</t>
  </si>
  <si>
    <t>Назва КЕКВ</t>
  </si>
  <si>
    <t>% виконання</t>
  </si>
  <si>
    <t>Порівняльний аналіз</t>
  </si>
  <si>
    <t>Продукти харчування</t>
  </si>
  <si>
    <t>Оплата природного газу</t>
  </si>
  <si>
    <t>Нарахування на оплату праці</t>
  </si>
  <si>
    <t>Використання товарів і послуг</t>
  </si>
  <si>
    <t>Оплата послуг (крім комунальних)</t>
  </si>
  <si>
    <t>Оплата комунальних послуг та енергоносіїв</t>
  </si>
  <si>
    <t>Інші виплати населенню</t>
  </si>
  <si>
    <t>Крім того бюджет розвитку</t>
  </si>
  <si>
    <t>Предмети, матеріали, обладнання та інвентар</t>
  </si>
  <si>
    <t>Медикаменти та перев'язувальні матеріали</t>
  </si>
  <si>
    <t>Оплата водопостачання та водовідведення</t>
  </si>
  <si>
    <t>Інші поточні видатки</t>
  </si>
  <si>
    <t>Придбання обладнання і предметів довгострокового користування</t>
  </si>
  <si>
    <t>Капітальний ремонт інших об'єктів</t>
  </si>
  <si>
    <t>Стипендії</t>
  </si>
  <si>
    <t xml:space="preserve">Уточнений план </t>
  </si>
  <si>
    <t xml:space="preserve">Виконано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</si>
  <si>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тис.грн.</t>
  </si>
  <si>
    <t>Окремі заходи по реалізації регіональних програм</t>
  </si>
  <si>
    <t>Оплата інших енергоносіїв</t>
  </si>
  <si>
    <t xml:space="preserve"> виконання  загального фонду міського бюджету м.Павлоград по програмам в галузі "Освіта"</t>
  </si>
  <si>
    <t>Відхилення 2020 року до 2019 року</t>
  </si>
  <si>
    <t>Уточнений план</t>
  </si>
  <si>
    <t>Виконано</t>
  </si>
  <si>
    <t xml:space="preserve"> за 9 місяців 2019-2020 років</t>
  </si>
  <si>
    <t>9 місяців 2019 року</t>
  </si>
  <si>
    <t>9 місяців 2020 року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</si>
</sst>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00"/>
    <numFmt numFmtId="189" formatCode="0.00000"/>
    <numFmt numFmtId="190" formatCode="0.0000"/>
    <numFmt numFmtId="191" formatCode="0.000"/>
    <numFmt numFmtId="192" formatCode="0.0"/>
    <numFmt numFmtId="193" formatCode="0.0000000"/>
    <numFmt numFmtId="194" formatCode="_-* #,##0.0\ _г_р_н_._-;\-* #,##0.0\ _г_р_н_._-;_-* &quot;-&quot;??\ _г_р_н_._-;_-@_-"/>
    <numFmt numFmtId="195" formatCode="#,##0.0"/>
    <numFmt numFmtId="196" formatCode="#,##0.000"/>
    <numFmt numFmtId="197" formatCode="#0.0"/>
  </numFmts>
  <fonts count="34">
    <font>
      <sz val="10"/>
      <name val="Arial Cyr"/>
      <family val="0"/>
    </font>
    <font>
      <b/>
      <sz val="10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b/>
      <i/>
      <sz val="18"/>
      <name val="Times New Roman"/>
      <family val="1"/>
    </font>
    <font>
      <b/>
      <i/>
      <sz val="18"/>
      <name val="Arial Cyr"/>
      <family val="0"/>
    </font>
    <font>
      <sz val="14"/>
      <name val="Times New Roman"/>
      <family val="1"/>
    </font>
    <font>
      <sz val="14"/>
      <name val="Times New Roman Cyr"/>
      <family val="0"/>
    </font>
    <font>
      <b/>
      <sz val="14"/>
      <name val="Times New Roman Cyr"/>
      <family val="0"/>
    </font>
    <font>
      <b/>
      <sz val="16"/>
      <name val="Times New Roman"/>
      <family val="1"/>
    </font>
    <font>
      <b/>
      <sz val="18"/>
      <color indexed="10"/>
      <name val="Times New Roman"/>
      <family val="1"/>
    </font>
    <font>
      <sz val="18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17" fillId="0" borderId="0">
      <alignment/>
      <protection/>
    </xf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0" fillId="0" borderId="0" xfId="0" applyFont="1" applyAlignment="1">
      <alignment horizontal="justify" vertic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justify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justify" vertical="center"/>
    </xf>
    <xf numFmtId="195" fontId="0" fillId="0" borderId="0" xfId="0" applyNumberFormat="1" applyAlignment="1">
      <alignment horizontal="justify"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justify" vertical="center"/>
    </xf>
    <xf numFmtId="0" fontId="3" fillId="0" borderId="10" xfId="0" applyFont="1" applyFill="1" applyBorder="1" applyAlignment="1">
      <alignment horizontal="justify" vertical="center" wrapText="1"/>
    </xf>
    <xf numFmtId="195" fontId="5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195" fontId="6" fillId="0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195" fontId="5" fillId="24" borderId="10" xfId="0" applyNumberFormat="1" applyFont="1" applyFill="1" applyBorder="1" applyAlignment="1">
      <alignment horizontal="center" vertical="center"/>
    </xf>
    <xf numFmtId="197" fontId="5" fillId="24" borderId="10" xfId="0" applyNumberFormat="1" applyFont="1" applyFill="1" applyBorder="1" applyAlignment="1">
      <alignment horizontal="center" vertical="center"/>
    </xf>
    <xf numFmtId="195" fontId="5" fillId="3" borderId="10" xfId="0" applyNumberFormat="1" applyFont="1" applyFill="1" applyBorder="1" applyAlignment="1">
      <alignment horizontal="center" vertical="center"/>
    </xf>
    <xf numFmtId="197" fontId="16" fillId="0" borderId="10" xfId="52" applyNumberFormat="1" applyFont="1" applyFill="1" applyBorder="1" applyAlignment="1">
      <alignment horizontal="center" vertical="center" wrapText="1"/>
      <protection/>
    </xf>
    <xf numFmtId="197" fontId="5" fillId="0" borderId="10" xfId="0" applyNumberFormat="1" applyFont="1" applyFill="1" applyBorder="1" applyAlignment="1">
      <alignment horizontal="center" vertical="center"/>
    </xf>
    <xf numFmtId="195" fontId="16" fillId="0" borderId="10" xfId="52" applyNumberFormat="1" applyFont="1" applyFill="1" applyBorder="1" applyAlignment="1">
      <alignment horizontal="center" vertical="center" wrapText="1"/>
      <protection/>
    </xf>
    <xf numFmtId="197" fontId="6" fillId="0" borderId="10" xfId="0" applyNumberFormat="1" applyFont="1" applyFill="1" applyBorder="1" applyAlignment="1">
      <alignment horizontal="center" vertical="center"/>
    </xf>
    <xf numFmtId="195" fontId="15" fillId="0" borderId="10" xfId="0" applyNumberFormat="1" applyFont="1" applyFill="1" applyBorder="1" applyAlignment="1">
      <alignment horizontal="center" vertical="center"/>
    </xf>
    <xf numFmtId="3" fontId="16" fillId="0" borderId="10" xfId="52" applyNumberFormat="1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left" vertical="center"/>
    </xf>
    <xf numFmtId="0" fontId="5" fillId="0" borderId="11" xfId="0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wrapText="1"/>
    </xf>
    <xf numFmtId="0" fontId="3" fillId="0" borderId="0" xfId="0" applyFont="1" applyAlignment="1">
      <alignment horizontal="center"/>
    </xf>
    <xf numFmtId="0" fontId="14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PageLayoutView="0" workbookViewId="0" topLeftCell="A1">
      <selection activeCell="G29" sqref="G29"/>
    </sheetView>
  </sheetViews>
  <sheetFormatPr defaultColWidth="9.00390625" defaultRowHeight="12.75"/>
  <cols>
    <col min="1" max="1" width="10.50390625" style="0" customWidth="1"/>
    <col min="2" max="2" width="54.50390625" style="0" customWidth="1"/>
    <col min="3" max="3" width="18.875" style="0" customWidth="1"/>
    <col min="4" max="4" width="17.125" style="0" customWidth="1"/>
    <col min="5" max="5" width="16.375" style="0" customWidth="1"/>
    <col min="6" max="6" width="19.875" style="0" customWidth="1"/>
    <col min="7" max="7" width="18.125" style="0" customWidth="1"/>
    <col min="8" max="8" width="16.50390625" style="0" customWidth="1"/>
    <col min="9" max="9" width="15.375" style="0" customWidth="1"/>
  </cols>
  <sheetData>
    <row r="1" spans="1:9" s="5" customFormat="1" ht="22.5">
      <c r="A1" s="41"/>
      <c r="B1" s="41"/>
      <c r="C1" s="41"/>
      <c r="D1" s="41"/>
      <c r="E1" s="41"/>
      <c r="F1" s="41"/>
      <c r="G1" s="41"/>
      <c r="H1" s="41"/>
      <c r="I1" s="8">
        <v>7</v>
      </c>
    </row>
    <row r="2" spans="1:9" s="5" customFormat="1" ht="22.5" customHeight="1">
      <c r="A2" s="42" t="s">
        <v>8</v>
      </c>
      <c r="B2" s="42"/>
      <c r="C2" s="42"/>
      <c r="D2" s="42"/>
      <c r="E2" s="42"/>
      <c r="F2" s="42"/>
      <c r="G2" s="42"/>
      <c r="H2" s="42"/>
      <c r="I2" s="42"/>
    </row>
    <row r="3" spans="1:9" s="5" customFormat="1" ht="20.25">
      <c r="A3" s="42" t="s">
        <v>29</v>
      </c>
      <c r="B3" s="42"/>
      <c r="C3" s="42"/>
      <c r="D3" s="42"/>
      <c r="E3" s="42"/>
      <c r="F3" s="42"/>
      <c r="G3" s="42"/>
      <c r="H3" s="42"/>
      <c r="I3" s="42"/>
    </row>
    <row r="4" spans="1:9" s="5" customFormat="1" ht="20.25">
      <c r="A4" s="42" t="s">
        <v>33</v>
      </c>
      <c r="B4" s="42"/>
      <c r="C4" s="42"/>
      <c r="D4" s="42"/>
      <c r="E4" s="42"/>
      <c r="F4" s="42"/>
      <c r="G4" s="42"/>
      <c r="H4" s="42"/>
      <c r="I4" s="42"/>
    </row>
    <row r="5" spans="1:9" s="6" customFormat="1" ht="22.5">
      <c r="A5" s="36" t="s">
        <v>26</v>
      </c>
      <c r="B5" s="36"/>
      <c r="C5" s="36"/>
      <c r="D5" s="36"/>
      <c r="E5" s="36"/>
      <c r="F5" s="36"/>
      <c r="G5" s="36"/>
      <c r="H5" s="36"/>
      <c r="I5" s="36"/>
    </row>
    <row r="6" spans="1:9" s="5" customFormat="1" ht="18">
      <c r="A6" s="37" t="s">
        <v>0</v>
      </c>
      <c r="B6" s="37" t="s">
        <v>6</v>
      </c>
      <c r="C6" s="37" t="s">
        <v>34</v>
      </c>
      <c r="D6" s="37"/>
      <c r="E6" s="37"/>
      <c r="F6" s="37" t="s">
        <v>35</v>
      </c>
      <c r="G6" s="37"/>
      <c r="H6" s="37"/>
      <c r="I6" s="38" t="s">
        <v>30</v>
      </c>
    </row>
    <row r="7" spans="1:9" s="7" customFormat="1" ht="90" customHeight="1">
      <c r="A7" s="37"/>
      <c r="B7" s="37"/>
      <c r="C7" s="15" t="s">
        <v>24</v>
      </c>
      <c r="D7" s="15" t="s">
        <v>25</v>
      </c>
      <c r="E7" s="15" t="s">
        <v>7</v>
      </c>
      <c r="F7" s="15" t="s">
        <v>31</v>
      </c>
      <c r="G7" s="15" t="s">
        <v>32</v>
      </c>
      <c r="H7" s="15" t="s">
        <v>7</v>
      </c>
      <c r="I7" s="39"/>
    </row>
    <row r="8" spans="1:9" s="1" customFormat="1" ht="22.5">
      <c r="A8" s="16">
        <v>2111</v>
      </c>
      <c r="B8" s="17" t="s">
        <v>1</v>
      </c>
      <c r="C8" s="29">
        <v>169960.8</v>
      </c>
      <c r="D8" s="22">
        <v>162350.1</v>
      </c>
      <c r="E8" s="22">
        <f>D8/C8*100</f>
        <v>95.52208509256252</v>
      </c>
      <c r="F8" s="22">
        <v>191095.8</v>
      </c>
      <c r="G8" s="22">
        <v>183847.1</v>
      </c>
      <c r="H8" s="22">
        <f>G8/F8*100</f>
        <v>96.20677168205685</v>
      </c>
      <c r="I8" s="22">
        <f>G8-D8</f>
        <v>21497</v>
      </c>
    </row>
    <row r="9" spans="1:9" s="1" customFormat="1" ht="22.5">
      <c r="A9" s="16">
        <v>2120</v>
      </c>
      <c r="B9" s="17" t="s">
        <v>11</v>
      </c>
      <c r="C9" s="30">
        <v>37526.9</v>
      </c>
      <c r="D9" s="22">
        <v>35958.9</v>
      </c>
      <c r="E9" s="22">
        <f aca="true" t="shared" si="0" ref="E9:E21">D9/C9*100</f>
        <v>95.82166392641011</v>
      </c>
      <c r="F9" s="22">
        <v>43348.8</v>
      </c>
      <c r="G9" s="22">
        <v>41436.9</v>
      </c>
      <c r="H9" s="22">
        <f aca="true" t="shared" si="1" ref="H9:H26">G9/F9*100</f>
        <v>95.58949728712213</v>
      </c>
      <c r="I9" s="22">
        <f>G9-D9</f>
        <v>5478</v>
      </c>
    </row>
    <row r="10" spans="1:9" s="2" customFormat="1" ht="22.5">
      <c r="A10" s="18">
        <v>2200</v>
      </c>
      <c r="B10" s="19" t="s">
        <v>12</v>
      </c>
      <c r="C10" s="32">
        <f>C11+C12+C13+C14+C15+C16+C22</f>
        <v>38441.8</v>
      </c>
      <c r="D10" s="24">
        <f>D11+D12+D13+D14+D15+D16+D22</f>
        <v>31339.69476</v>
      </c>
      <c r="E10" s="24">
        <f t="shared" si="0"/>
        <v>81.52504502910894</v>
      </c>
      <c r="F10" s="24">
        <f>F11+F12+F13+F14+F15+F16+F22</f>
        <v>43007.799999999996</v>
      </c>
      <c r="G10" s="24">
        <f>G11+G12+G13+G14+G15+G16+G22</f>
        <v>33653.299999999996</v>
      </c>
      <c r="H10" s="24">
        <f t="shared" si="1"/>
        <v>78.24929431405467</v>
      </c>
      <c r="I10" s="24">
        <f>I11+I12+I13+I14+I15+I16+I22</f>
        <v>2313.605240000001</v>
      </c>
    </row>
    <row r="11" spans="1:9" s="1" customFormat="1" ht="31.5" customHeight="1">
      <c r="A11" s="16">
        <v>2210</v>
      </c>
      <c r="B11" s="17" t="s">
        <v>17</v>
      </c>
      <c r="C11" s="29">
        <v>4251.7</v>
      </c>
      <c r="D11" s="34">
        <v>3019</v>
      </c>
      <c r="E11" s="23">
        <f t="shared" si="0"/>
        <v>71.00689136110262</v>
      </c>
      <c r="F11" s="22">
        <v>6091.6</v>
      </c>
      <c r="G11" s="22">
        <v>5079</v>
      </c>
      <c r="H11" s="23">
        <f t="shared" si="1"/>
        <v>83.37710946221026</v>
      </c>
      <c r="I11" s="22">
        <f>G11-D11</f>
        <v>2060</v>
      </c>
    </row>
    <row r="12" spans="1:9" s="1" customFormat="1" ht="29.25" customHeight="1">
      <c r="A12" s="16">
        <v>2220</v>
      </c>
      <c r="B12" s="17" t="s">
        <v>18</v>
      </c>
      <c r="C12" s="29">
        <v>229.7</v>
      </c>
      <c r="D12" s="31">
        <v>186.9</v>
      </c>
      <c r="E12" s="22">
        <f t="shared" si="0"/>
        <v>81.36700043535046</v>
      </c>
      <c r="F12" s="22">
        <v>835.3</v>
      </c>
      <c r="G12" s="22">
        <v>797.4</v>
      </c>
      <c r="H12" s="22">
        <f t="shared" si="1"/>
        <v>95.46270800909853</v>
      </c>
      <c r="I12" s="22">
        <f>G12-D12</f>
        <v>610.5</v>
      </c>
    </row>
    <row r="13" spans="1:9" s="1" customFormat="1" ht="22.5">
      <c r="A13" s="16">
        <v>2230</v>
      </c>
      <c r="B13" s="17" t="s">
        <v>9</v>
      </c>
      <c r="C13" s="29">
        <v>7138.1</v>
      </c>
      <c r="D13" s="31">
        <v>6098.8</v>
      </c>
      <c r="E13" s="22">
        <f t="shared" si="0"/>
        <v>85.44010310867037</v>
      </c>
      <c r="F13" s="22">
        <v>5208.5</v>
      </c>
      <c r="G13" s="22">
        <v>3564.4</v>
      </c>
      <c r="H13" s="22">
        <f t="shared" si="1"/>
        <v>68.43429010271672</v>
      </c>
      <c r="I13" s="22">
        <f>G13-D13</f>
        <v>-2534.4</v>
      </c>
    </row>
    <row r="14" spans="1:9" s="1" customFormat="1" ht="22.5">
      <c r="A14" s="16">
        <v>2240</v>
      </c>
      <c r="B14" s="17" t="s">
        <v>13</v>
      </c>
      <c r="C14" s="29">
        <v>6725.9</v>
      </c>
      <c r="D14" s="31">
        <v>4104.3</v>
      </c>
      <c r="E14" s="23">
        <f t="shared" si="0"/>
        <v>61.02231671597854</v>
      </c>
      <c r="F14" s="22">
        <v>8136.6</v>
      </c>
      <c r="G14" s="22">
        <v>5980.3</v>
      </c>
      <c r="H14" s="23">
        <f t="shared" si="1"/>
        <v>73.49875869527813</v>
      </c>
      <c r="I14" s="23">
        <f>G14-D14</f>
        <v>1876</v>
      </c>
    </row>
    <row r="15" spans="1:9" s="1" customFormat="1" ht="22.5">
      <c r="A15" s="16">
        <v>2250</v>
      </c>
      <c r="B15" s="17" t="s">
        <v>2</v>
      </c>
      <c r="C15" s="29">
        <v>389</v>
      </c>
      <c r="D15" s="31">
        <v>234.9</v>
      </c>
      <c r="E15" s="22">
        <f t="shared" si="0"/>
        <v>60.38560411311054</v>
      </c>
      <c r="F15" s="22">
        <v>334.9</v>
      </c>
      <c r="G15" s="22">
        <v>114.5</v>
      </c>
      <c r="H15" s="22">
        <f t="shared" si="1"/>
        <v>34.18931024186325</v>
      </c>
      <c r="I15" s="22">
        <f>G15-D15</f>
        <v>-120.4</v>
      </c>
    </row>
    <row r="16" spans="1:9" s="2" customFormat="1" ht="35.25" customHeight="1">
      <c r="A16" s="18">
        <v>2270</v>
      </c>
      <c r="B16" s="19" t="s">
        <v>14</v>
      </c>
      <c r="C16" s="32">
        <f>SUM(C17:C21)</f>
        <v>19396</v>
      </c>
      <c r="D16" s="24">
        <f>SUM(D17:D21)</f>
        <v>17538.39476</v>
      </c>
      <c r="E16" s="24">
        <f t="shared" si="0"/>
        <v>90.42274056506497</v>
      </c>
      <c r="F16" s="24">
        <f>SUM(F17:F21)</f>
        <v>22020.699999999997</v>
      </c>
      <c r="G16" s="24">
        <f>SUM(G17:G21)</f>
        <v>17961.100000000002</v>
      </c>
      <c r="H16" s="25">
        <f t="shared" si="1"/>
        <v>81.56461874508987</v>
      </c>
      <c r="I16" s="24">
        <f>SUM(I17:I21)</f>
        <v>422.705240000001</v>
      </c>
    </row>
    <row r="17" spans="1:9" s="1" customFormat="1" ht="22.5">
      <c r="A17" s="16">
        <v>2271</v>
      </c>
      <c r="B17" s="17" t="s">
        <v>3</v>
      </c>
      <c r="C17" s="29">
        <v>10580.5</v>
      </c>
      <c r="D17" s="31">
        <v>10557.40037</v>
      </c>
      <c r="E17" s="22">
        <f t="shared" si="0"/>
        <v>99.78167733093899</v>
      </c>
      <c r="F17" s="22">
        <v>14299.6</v>
      </c>
      <c r="G17" s="22">
        <v>13544.7</v>
      </c>
      <c r="H17" s="22">
        <f t="shared" si="1"/>
        <v>94.72083135192592</v>
      </c>
      <c r="I17" s="23">
        <f aca="true" t="shared" si="2" ref="I17:I22">G17-D17</f>
        <v>2987.2996300000013</v>
      </c>
    </row>
    <row r="18" spans="1:9" s="1" customFormat="1" ht="33.75" customHeight="1">
      <c r="A18" s="16">
        <v>2272</v>
      </c>
      <c r="B18" s="17" t="s">
        <v>19</v>
      </c>
      <c r="C18" s="29">
        <v>1348.5</v>
      </c>
      <c r="D18" s="31">
        <v>1156.6</v>
      </c>
      <c r="E18" s="22">
        <f t="shared" si="0"/>
        <v>85.76937337782721</v>
      </c>
      <c r="F18" s="22">
        <v>1235.9</v>
      </c>
      <c r="G18" s="22">
        <v>923</v>
      </c>
      <c r="H18" s="22">
        <f t="shared" si="1"/>
        <v>74.68241767133263</v>
      </c>
      <c r="I18" s="22">
        <f t="shared" si="2"/>
        <v>-233.5999999999999</v>
      </c>
    </row>
    <row r="19" spans="1:9" s="1" customFormat="1" ht="22.5">
      <c r="A19" s="16">
        <v>2273</v>
      </c>
      <c r="B19" s="17" t="s">
        <v>4</v>
      </c>
      <c r="C19" s="29">
        <v>5186.4</v>
      </c>
      <c r="D19" s="31">
        <v>4185.6</v>
      </c>
      <c r="E19" s="22">
        <f t="shared" si="0"/>
        <v>80.70337806571033</v>
      </c>
      <c r="F19" s="22">
        <v>4915.6</v>
      </c>
      <c r="G19" s="22">
        <v>2634.5</v>
      </c>
      <c r="H19" s="22">
        <f t="shared" si="1"/>
        <v>53.59467816746684</v>
      </c>
      <c r="I19" s="22">
        <f t="shared" si="2"/>
        <v>-1551.1000000000004</v>
      </c>
    </row>
    <row r="20" spans="1:9" s="1" customFormat="1" ht="41.25" customHeight="1">
      <c r="A20" s="16">
        <v>2274</v>
      </c>
      <c r="B20" s="17" t="s">
        <v>10</v>
      </c>
      <c r="C20" s="29">
        <v>2030.6</v>
      </c>
      <c r="D20" s="31">
        <v>1450.79439</v>
      </c>
      <c r="E20" s="22">
        <f t="shared" si="0"/>
        <v>71.44658672313602</v>
      </c>
      <c r="F20" s="22">
        <v>944.6</v>
      </c>
      <c r="G20" s="22">
        <v>858.9</v>
      </c>
      <c r="H20" s="23">
        <f t="shared" si="1"/>
        <v>90.92737666737243</v>
      </c>
      <c r="I20" s="22">
        <f t="shared" si="2"/>
        <v>-591.89439</v>
      </c>
    </row>
    <row r="21" spans="1:9" s="1" customFormat="1" ht="22.5">
      <c r="A21" s="16">
        <v>2275</v>
      </c>
      <c r="B21" s="17" t="s">
        <v>28</v>
      </c>
      <c r="C21" s="30">
        <v>250</v>
      </c>
      <c r="D21" s="22">
        <v>188</v>
      </c>
      <c r="E21" s="22">
        <f t="shared" si="0"/>
        <v>75.2</v>
      </c>
      <c r="F21" s="22">
        <v>625</v>
      </c>
      <c r="G21" s="23">
        <v>0</v>
      </c>
      <c r="H21" s="23">
        <f t="shared" si="1"/>
        <v>0</v>
      </c>
      <c r="I21" s="23">
        <f t="shared" si="2"/>
        <v>-188</v>
      </c>
    </row>
    <row r="22" spans="1:9" s="1" customFormat="1" ht="36" customHeight="1">
      <c r="A22" s="16">
        <v>2282</v>
      </c>
      <c r="B22" s="17" t="s">
        <v>27</v>
      </c>
      <c r="C22" s="29">
        <v>311.4</v>
      </c>
      <c r="D22" s="22">
        <v>157.4</v>
      </c>
      <c r="E22" s="23">
        <f>D22/C22*100</f>
        <v>50.545921644187544</v>
      </c>
      <c r="F22" s="22">
        <v>380.2</v>
      </c>
      <c r="G22" s="22">
        <v>156.6</v>
      </c>
      <c r="H22" s="22">
        <f t="shared" si="1"/>
        <v>41.18884797475013</v>
      </c>
      <c r="I22" s="22">
        <f t="shared" si="2"/>
        <v>-0.8000000000000114</v>
      </c>
    </row>
    <row r="23" spans="1:9" s="1" customFormat="1" ht="22.5" hidden="1">
      <c r="A23" s="16">
        <v>2720</v>
      </c>
      <c r="B23" s="17" t="s">
        <v>23</v>
      </c>
      <c r="C23" s="27"/>
      <c r="D23" s="26"/>
      <c r="E23" s="22"/>
      <c r="F23" s="28"/>
      <c r="G23" s="28"/>
      <c r="H23" s="22"/>
      <c r="I23" s="22"/>
    </row>
    <row r="24" spans="1:9" s="1" customFormat="1" ht="22.5">
      <c r="A24" s="16">
        <v>2730</v>
      </c>
      <c r="B24" s="17" t="s">
        <v>15</v>
      </c>
      <c r="C24" s="29">
        <v>542.4</v>
      </c>
      <c r="D24" s="31">
        <v>469.1</v>
      </c>
      <c r="E24" s="23">
        <f>D24/C24*100</f>
        <v>86.48598820058999</v>
      </c>
      <c r="F24" s="22">
        <v>154.8</v>
      </c>
      <c r="G24" s="22">
        <v>62.9</v>
      </c>
      <c r="H24" s="22">
        <f t="shared" si="1"/>
        <v>40.633074935400515</v>
      </c>
      <c r="I24" s="22">
        <f>G24-D24</f>
        <v>-406.20000000000005</v>
      </c>
    </row>
    <row r="25" spans="1:9" s="1" customFormat="1" ht="22.5">
      <c r="A25" s="16">
        <v>2800</v>
      </c>
      <c r="B25" s="17" t="s">
        <v>20</v>
      </c>
      <c r="C25" s="29">
        <v>54.2</v>
      </c>
      <c r="D25" s="31">
        <v>46.1</v>
      </c>
      <c r="E25" s="22">
        <f>D25/C25*100</f>
        <v>85.05535055350553</v>
      </c>
      <c r="F25" s="23">
        <v>274</v>
      </c>
      <c r="G25" s="22">
        <v>146.2</v>
      </c>
      <c r="H25" s="23">
        <f t="shared" si="1"/>
        <v>53.35766423357664</v>
      </c>
      <c r="I25" s="23">
        <f>G25-D25</f>
        <v>100.1</v>
      </c>
    </row>
    <row r="26" spans="1:9" s="1" customFormat="1" ht="22.5">
      <c r="A26" s="20"/>
      <c r="B26" s="20" t="s">
        <v>5</v>
      </c>
      <c r="C26" s="24">
        <f>C25+C24+C10+C9+C8</f>
        <v>246526.09999999998</v>
      </c>
      <c r="D26" s="24">
        <f>D25+D24+D10+D9+D8</f>
        <v>230163.89476</v>
      </c>
      <c r="E26" s="24">
        <f>D26/C26*100</f>
        <v>93.36289129629682</v>
      </c>
      <c r="F26" s="24">
        <f>F8+F9+F10+F24+F25+F23</f>
        <v>277881.19999999995</v>
      </c>
      <c r="G26" s="24">
        <f>G8+G9+G10+G24+G25+G23</f>
        <v>259146.4</v>
      </c>
      <c r="H26" s="25">
        <f t="shared" si="1"/>
        <v>93.25798218807175</v>
      </c>
      <c r="I26" s="24">
        <f>I8+I9+I10+I24+I25+I23</f>
        <v>28982.50524</v>
      </c>
    </row>
    <row r="27" spans="1:9" s="1" customFormat="1" ht="22.5">
      <c r="A27" s="18"/>
      <c r="B27" s="21" t="s">
        <v>16</v>
      </c>
      <c r="C27" s="33"/>
      <c r="D27" s="33"/>
      <c r="E27" s="22"/>
      <c r="F27" s="33"/>
      <c r="G27" s="33"/>
      <c r="H27" s="22"/>
      <c r="I27" s="22"/>
    </row>
    <row r="28" spans="1:9" s="1" customFormat="1" ht="36">
      <c r="A28" s="16">
        <v>3110</v>
      </c>
      <c r="B28" s="17" t="s">
        <v>21</v>
      </c>
      <c r="C28" s="22">
        <v>5754.5</v>
      </c>
      <c r="D28" s="22">
        <v>3168.7</v>
      </c>
      <c r="E28" s="22">
        <f>D28/C28*100</f>
        <v>55.064731948909554</v>
      </c>
      <c r="F28" s="22">
        <v>2690.5</v>
      </c>
      <c r="G28" s="22">
        <v>1787.1</v>
      </c>
      <c r="H28" s="23">
        <f>G28/F28*100</f>
        <v>66.42259803010593</v>
      </c>
      <c r="I28" s="23">
        <f>G28-D28</f>
        <v>-1381.6</v>
      </c>
    </row>
    <row r="29" spans="1:9" s="1" customFormat="1" ht="22.5">
      <c r="A29" s="16">
        <v>3132</v>
      </c>
      <c r="B29" s="17" t="s">
        <v>22</v>
      </c>
      <c r="C29" s="23">
        <v>2145</v>
      </c>
      <c r="D29" s="22">
        <v>419.3</v>
      </c>
      <c r="E29" s="22">
        <f>D29/C29*100</f>
        <v>19.547785547785548</v>
      </c>
      <c r="F29" s="23">
        <v>7359.2</v>
      </c>
      <c r="G29" s="22">
        <v>857.2</v>
      </c>
      <c r="H29" s="23">
        <v>0</v>
      </c>
      <c r="I29" s="23">
        <f>G29-D29</f>
        <v>437.90000000000003</v>
      </c>
    </row>
    <row r="30" spans="1:10" s="14" customFormat="1" ht="35.25" customHeight="1">
      <c r="A30" s="40"/>
      <c r="B30" s="40"/>
      <c r="C30" s="40"/>
      <c r="D30" s="40"/>
      <c r="E30" s="40"/>
      <c r="F30" s="40"/>
      <c r="G30" s="40"/>
      <c r="H30" s="40"/>
      <c r="I30" s="40"/>
      <c r="J30" s="13"/>
    </row>
    <row r="31" spans="1:10" s="12" customFormat="1" ht="29.25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</row>
    <row r="32" spans="1:2" s="9" customFormat="1" ht="22.5">
      <c r="A32" s="35"/>
      <c r="B32" s="35"/>
    </row>
    <row r="33" spans="6:9" s="1" customFormat="1" ht="12.75">
      <c r="F33" s="3"/>
      <c r="I33" s="10"/>
    </row>
    <row r="34" s="1" customFormat="1" ht="12.75">
      <c r="F34" s="3"/>
    </row>
    <row r="35" s="1" customFormat="1" ht="12.75">
      <c r="F35" s="3"/>
    </row>
    <row r="36" s="1" customFormat="1" ht="12.75">
      <c r="F36" s="3"/>
    </row>
    <row r="37" s="1" customFormat="1" ht="12.75">
      <c r="F37" s="3"/>
    </row>
    <row r="38" ht="12.75">
      <c r="F38" s="4"/>
    </row>
    <row r="39" ht="12.75">
      <c r="F39" s="4"/>
    </row>
    <row r="40" ht="12.75">
      <c r="F40" s="4"/>
    </row>
    <row r="41" ht="12.75">
      <c r="F41" s="4"/>
    </row>
    <row r="42" ht="12.75">
      <c r="F42" s="4"/>
    </row>
    <row r="43" ht="12.75">
      <c r="F43" s="4"/>
    </row>
    <row r="44" ht="12.75">
      <c r="F44" s="4"/>
    </row>
    <row r="45" ht="12.75">
      <c r="F45" s="4"/>
    </row>
    <row r="46" ht="12.75">
      <c r="F46" s="4"/>
    </row>
    <row r="47" ht="12.75">
      <c r="F47" s="4"/>
    </row>
    <row r="48" ht="12.75">
      <c r="F48" s="4"/>
    </row>
    <row r="49" ht="12.75">
      <c r="F49" s="4"/>
    </row>
    <row r="50" ht="12.75">
      <c r="F50" s="4"/>
    </row>
    <row r="51" ht="12.75">
      <c r="F51" s="4"/>
    </row>
    <row r="52" ht="12.75">
      <c r="F52" s="4"/>
    </row>
    <row r="53" ht="12.75">
      <c r="F53" s="4"/>
    </row>
    <row r="54" ht="12.75">
      <c r="F54" s="4"/>
    </row>
  </sheetData>
  <sheetProtection/>
  <mergeCells count="12">
    <mergeCell ref="A1:H1"/>
    <mergeCell ref="A2:I2"/>
    <mergeCell ref="A3:I3"/>
    <mergeCell ref="A4:I4"/>
    <mergeCell ref="A32:B32"/>
    <mergeCell ref="A5:I5"/>
    <mergeCell ref="A6:A7"/>
    <mergeCell ref="B6:B7"/>
    <mergeCell ref="I6:I7"/>
    <mergeCell ref="C6:E6"/>
    <mergeCell ref="A30:I30"/>
    <mergeCell ref="F6:H6"/>
  </mergeCells>
  <printOptions/>
  <pageMargins left="0.7874015748031497" right="0" top="0.5905511811023623" bottom="0.1968503937007874" header="0.1968503937007874" footer="0.1968503937007874"/>
  <pageSetup horizontalDpi="240" verticalDpi="24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Oreh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SWG</dc:creator>
  <cp:keywords/>
  <dc:description/>
  <cp:lastModifiedBy>user</cp:lastModifiedBy>
  <cp:lastPrinted>2020-10-15T12:56:19Z</cp:lastPrinted>
  <dcterms:created xsi:type="dcterms:W3CDTF">2001-12-07T05:58:10Z</dcterms:created>
  <dcterms:modified xsi:type="dcterms:W3CDTF">2020-10-15T12:59:01Z</dcterms:modified>
  <cp:category/>
  <cp:version/>
  <cp:contentType/>
  <cp:contentStatus/>
</cp:coreProperties>
</file>