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<sst xmlns="http://schemas.openxmlformats.org/spreadsheetml/2006/main" count="39" uniqueCount="36">
  <si>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КЕКВ</t>
  </si>
  <si>
    <t>Виконано</t>
  </si>
  <si>
    <t>Заробітна плата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</si>
  <si>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</si>
  <si>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</si>
  <si>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</si>
  <si>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</si>
  <si>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</si>
  <si>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</si>
  <si>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</si>
  <si>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</si>
  <si>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</si>
  <si>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</si>
  <si>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</si>
  <si>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</si>
  <si>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</si>
  <si>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</si>
  <si>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Інші виплати населенню</t>
  </si>
  <si>
    <t>Придбання медикаментів</t>
  </si>
  <si>
    <t>виплата пенсій і допомоги</t>
  </si>
  <si>
    <t>Придбання обладнання</t>
  </si>
  <si>
    <t>Капітальний ремонт</t>
  </si>
  <si>
    <t>Видатки</t>
  </si>
  <si>
    <t>План</t>
  </si>
  <si>
    <t>% виконання</t>
  </si>
  <si>
    <t>Всього</t>
  </si>
  <si>
    <t>Начальник фінансового управління</t>
  </si>
  <si>
    <t>Р.В. Роїк</t>
  </si>
  <si>
    <t>Оплата інших енергоносіїв</t>
  </si>
  <si>
    <t>Нарахування на оплату праці</t>
  </si>
  <si>
    <t>Окремі заходи по реалізації регіональних програм</t>
  </si>
  <si>
    <t xml:space="preserve">Відхилення 2020 року від 2019 року
</t>
  </si>
  <si>
    <t>Капітальне будівництво</t>
  </si>
  <si>
    <t xml:space="preserve"> виконання бюджету м.Павлоград за 9 місяців 2019 - 2020 років по галузі "Охорона здоров"я"</t>
  </si>
  <si>
    <t>9 місяців 2019 року</t>
  </si>
  <si>
    <t>9 місяців 2020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</si>
</sst>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"/>
    <numFmt numFmtId="189" formatCode="#,##0.00000"/>
    <numFmt numFmtId="190" formatCode="#,##0.0000"/>
    <numFmt numFmtId="191" formatCode="#,##0.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8" fontId="10" fillId="24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5" fillId="0" borderId="10" xfId="0" applyNumberFormat="1" applyFont="1" applyFill="1" applyBorder="1" applyAlignment="1">
      <alignment/>
    </xf>
    <xf numFmtId="188" fontId="10" fillId="24" borderId="11" xfId="0" applyNumberFormat="1" applyFont="1" applyFill="1" applyBorder="1" applyAlignment="1">
      <alignment horizontal="center" vertical="center" wrapText="1"/>
    </xf>
    <xf numFmtId="188" fontId="10" fillId="24" borderId="12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6" fillId="0" borderId="10" xfId="57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80" zoomScalePageLayoutView="0" workbookViewId="0" topLeftCell="A1">
      <selection activeCell="M15" sqref="M15"/>
    </sheetView>
  </sheetViews>
  <sheetFormatPr defaultColWidth="9.00390625" defaultRowHeight="12.75"/>
  <cols>
    <col min="1" max="1" width="11.00390625" style="0" customWidth="1"/>
    <col min="2" max="2" width="51.00390625" style="0" customWidth="1"/>
    <col min="3" max="3" width="14.25390625" style="29" customWidth="1"/>
    <col min="4" max="4" width="15.625" style="29" customWidth="1"/>
    <col min="5" max="5" width="17.875" style="0" customWidth="1"/>
    <col min="6" max="6" width="15.75390625" style="0" customWidth="1"/>
    <col min="7" max="7" width="16.875" style="0" customWidth="1"/>
    <col min="8" max="8" width="17.875" style="0" customWidth="1"/>
    <col min="9" max="9" width="18.125" style="0" customWidth="1"/>
  </cols>
  <sheetData>
    <row r="1" spans="1:9" s="15" customFormat="1" ht="20.25">
      <c r="A1" s="10"/>
      <c r="B1" s="10"/>
      <c r="C1" s="24"/>
      <c r="D1" s="24"/>
      <c r="E1" s="10"/>
      <c r="F1" s="10"/>
      <c r="G1" s="10"/>
      <c r="H1" s="10"/>
      <c r="I1" s="10">
        <v>8</v>
      </c>
    </row>
    <row r="2" spans="1:9" s="15" customFormat="1" ht="20.25">
      <c r="A2" s="35" t="s">
        <v>13</v>
      </c>
      <c r="B2" s="35"/>
      <c r="C2" s="35"/>
      <c r="D2" s="35"/>
      <c r="E2" s="35"/>
      <c r="F2" s="35"/>
      <c r="G2" s="35"/>
      <c r="H2" s="35"/>
      <c r="I2" s="10"/>
    </row>
    <row r="3" spans="1:9" s="15" customFormat="1" ht="20.25">
      <c r="A3" s="35" t="s">
        <v>33</v>
      </c>
      <c r="B3" s="35"/>
      <c r="C3" s="35"/>
      <c r="D3" s="35"/>
      <c r="E3" s="35"/>
      <c r="F3" s="35"/>
      <c r="G3" s="35"/>
      <c r="H3" s="35"/>
      <c r="I3" s="35"/>
    </row>
    <row r="4" spans="1:9" s="15" customFormat="1" ht="27.75" customHeight="1">
      <c r="A4" s="10"/>
      <c r="B4" s="10"/>
      <c r="C4" s="24"/>
      <c r="D4" s="24"/>
      <c r="E4" s="10"/>
      <c r="F4" s="10"/>
      <c r="G4" s="10"/>
      <c r="H4" s="39" t="s">
        <v>12</v>
      </c>
      <c r="I4" s="39"/>
    </row>
    <row r="5" spans="1:9" s="15" customFormat="1" ht="32.25" customHeight="1">
      <c r="A5" s="42" t="s">
        <v>0</v>
      </c>
      <c r="B5" s="42" t="s">
        <v>22</v>
      </c>
      <c r="C5" s="36" t="s">
        <v>34</v>
      </c>
      <c r="D5" s="37"/>
      <c r="E5" s="38"/>
      <c r="F5" s="36" t="s">
        <v>35</v>
      </c>
      <c r="G5" s="37"/>
      <c r="H5" s="38"/>
      <c r="I5" s="40" t="s">
        <v>31</v>
      </c>
    </row>
    <row r="6" spans="1:9" s="15" customFormat="1" ht="48" customHeight="1">
      <c r="A6" s="41"/>
      <c r="B6" s="41"/>
      <c r="C6" s="11" t="s">
        <v>23</v>
      </c>
      <c r="D6" s="11" t="s">
        <v>1</v>
      </c>
      <c r="E6" s="13" t="s">
        <v>24</v>
      </c>
      <c r="F6" s="11" t="s">
        <v>23</v>
      </c>
      <c r="G6" s="11" t="s">
        <v>1</v>
      </c>
      <c r="H6" s="13" t="s">
        <v>24</v>
      </c>
      <c r="I6" s="41"/>
    </row>
    <row r="7" spans="1:9" s="15" customFormat="1" ht="20.25">
      <c r="A7" s="12">
        <v>2110</v>
      </c>
      <c r="B7" s="2" t="s">
        <v>2</v>
      </c>
      <c r="C7" s="43">
        <v>70020.407</v>
      </c>
      <c r="D7" s="19">
        <v>68636.10271</v>
      </c>
      <c r="E7" s="56">
        <f>D7/C7*100</f>
        <v>98.0229987951941</v>
      </c>
      <c r="F7" s="43">
        <v>38606.42</v>
      </c>
      <c r="G7" s="31">
        <v>34342.68877</v>
      </c>
      <c r="H7" s="45">
        <f>G7/F7*100</f>
        <v>88.95590103925721</v>
      </c>
      <c r="I7" s="46">
        <f aca="true" t="shared" si="0" ref="I7:I28">G7-D7</f>
        <v>-34293.413940000006</v>
      </c>
    </row>
    <row r="8" spans="1:9" s="15" customFormat="1" ht="20.25">
      <c r="A8" s="12">
        <v>2120</v>
      </c>
      <c r="B8" s="2" t="s">
        <v>29</v>
      </c>
      <c r="C8" s="43">
        <v>15426.444</v>
      </c>
      <c r="D8" s="19">
        <v>15071.76184</v>
      </c>
      <c r="E8" s="44">
        <f aca="true" t="shared" si="1" ref="E8:E19">D8/C8*100</f>
        <v>97.70081711637498</v>
      </c>
      <c r="F8" s="43">
        <v>8439.259</v>
      </c>
      <c r="G8" s="32">
        <v>7422.33331</v>
      </c>
      <c r="H8" s="45">
        <f>G8/F8*100</f>
        <v>87.95005947797075</v>
      </c>
      <c r="I8" s="46">
        <f t="shared" si="0"/>
        <v>-7649.428529999999</v>
      </c>
    </row>
    <row r="9" spans="1:9" s="15" customFormat="1" ht="20.25">
      <c r="A9" s="12">
        <v>2200</v>
      </c>
      <c r="B9" s="2" t="s">
        <v>3</v>
      </c>
      <c r="C9" s="43">
        <f>C10+C11+C12+C13+C14+C15+C21</f>
        <v>22535.87521</v>
      </c>
      <c r="D9" s="43">
        <f>D10+D11+D12+D13+D14+D15+D21</f>
        <v>19290.44054</v>
      </c>
      <c r="E9" s="44">
        <f t="shared" si="1"/>
        <v>85.59880794618581</v>
      </c>
      <c r="F9" s="43">
        <f>F10+F11+F12+F13+F14+F15+F21</f>
        <v>23742.60225</v>
      </c>
      <c r="G9" s="43">
        <f>G10+G11+G12+G13+G14+G15+G21</f>
        <v>21314.10858</v>
      </c>
      <c r="H9" s="46">
        <f>G9/F9*100</f>
        <v>89.77157750263032</v>
      </c>
      <c r="I9" s="46">
        <f t="shared" si="0"/>
        <v>2023.6680400000005</v>
      </c>
    </row>
    <row r="10" spans="1:9" s="15" customFormat="1" ht="20.25">
      <c r="A10" s="13">
        <v>2210</v>
      </c>
      <c r="B10" s="3" t="s">
        <v>4</v>
      </c>
      <c r="C10" s="47">
        <v>2168.31163</v>
      </c>
      <c r="D10" s="47">
        <v>1686.14238</v>
      </c>
      <c r="E10" s="48">
        <f t="shared" si="1"/>
        <v>77.76291731645603</v>
      </c>
      <c r="F10" s="47">
        <v>2038.90441</v>
      </c>
      <c r="G10" s="47">
        <v>1600.84143</v>
      </c>
      <c r="H10" s="49">
        <f aca="true" t="shared" si="2" ref="H10:H27">G10/F10*100</f>
        <v>78.51478579125737</v>
      </c>
      <c r="I10" s="50">
        <f t="shared" si="0"/>
        <v>-85.30095000000006</v>
      </c>
    </row>
    <row r="11" spans="1:9" s="15" customFormat="1" ht="20.25">
      <c r="A11" s="13">
        <v>2220</v>
      </c>
      <c r="B11" s="3" t="s">
        <v>18</v>
      </c>
      <c r="C11" s="47">
        <v>6704.721</v>
      </c>
      <c r="D11" s="47">
        <v>6590.85092</v>
      </c>
      <c r="E11" s="48">
        <f t="shared" si="1"/>
        <v>98.30164327494015</v>
      </c>
      <c r="F11" s="47">
        <v>8784.64109</v>
      </c>
      <c r="G11" s="47">
        <v>8339.11095</v>
      </c>
      <c r="H11" s="50">
        <f t="shared" si="2"/>
        <v>94.92830571635797</v>
      </c>
      <c r="I11" s="50">
        <f t="shared" si="0"/>
        <v>1748.2600300000004</v>
      </c>
    </row>
    <row r="12" spans="1:9" s="15" customFormat="1" ht="20.25">
      <c r="A12" s="13">
        <v>2230</v>
      </c>
      <c r="B12" s="3" t="s">
        <v>5</v>
      </c>
      <c r="C12" s="47">
        <v>1014.093</v>
      </c>
      <c r="D12" s="47">
        <v>992.85035</v>
      </c>
      <c r="E12" s="48">
        <f t="shared" si="1"/>
        <v>97.90525622403469</v>
      </c>
      <c r="F12" s="47">
        <v>729.34396</v>
      </c>
      <c r="G12" s="47">
        <v>723.28298</v>
      </c>
      <c r="H12" s="50">
        <f t="shared" si="2"/>
        <v>99.16898194371828</v>
      </c>
      <c r="I12" s="50">
        <f t="shared" si="0"/>
        <v>-269.5673700000001</v>
      </c>
    </row>
    <row r="13" spans="1:9" s="15" customFormat="1" ht="20.25">
      <c r="A13" s="13">
        <v>2240</v>
      </c>
      <c r="B13" s="3" t="s">
        <v>14</v>
      </c>
      <c r="C13" s="51">
        <v>2939.724</v>
      </c>
      <c r="D13" s="51">
        <v>955.32967</v>
      </c>
      <c r="E13" s="50">
        <f t="shared" si="1"/>
        <v>32.49725722550824</v>
      </c>
      <c r="F13" s="51">
        <v>2335.587</v>
      </c>
      <c r="G13" s="51">
        <v>1992.56227</v>
      </c>
      <c r="H13" s="49">
        <f t="shared" si="2"/>
        <v>85.31312556543601</v>
      </c>
      <c r="I13" s="50">
        <f t="shared" si="0"/>
        <v>1037.2325999999998</v>
      </c>
    </row>
    <row r="14" spans="1:9" s="15" customFormat="1" ht="20.25">
      <c r="A14" s="13">
        <v>2250</v>
      </c>
      <c r="B14" s="3" t="s">
        <v>6</v>
      </c>
      <c r="C14" s="51">
        <v>48.228</v>
      </c>
      <c r="D14" s="51">
        <v>18.59845</v>
      </c>
      <c r="E14" s="50">
        <f t="shared" si="1"/>
        <v>38.56359376295927</v>
      </c>
      <c r="F14" s="51">
        <v>33.258</v>
      </c>
      <c r="G14" s="51">
        <v>4.43876</v>
      </c>
      <c r="H14" s="50">
        <f t="shared" si="2"/>
        <v>13.346442961092068</v>
      </c>
      <c r="I14" s="50">
        <f t="shared" si="0"/>
        <v>-14.15969</v>
      </c>
    </row>
    <row r="15" spans="1:9" s="15" customFormat="1" ht="20.25">
      <c r="A15" s="12">
        <v>2270</v>
      </c>
      <c r="B15" s="2" t="s">
        <v>7</v>
      </c>
      <c r="C15" s="52">
        <f>C16+C17+C18+C19+C20</f>
        <v>9633.317579999999</v>
      </c>
      <c r="D15" s="52">
        <f>D16+D17+D18+D19</f>
        <v>9022.23677</v>
      </c>
      <c r="E15" s="46">
        <f t="shared" si="1"/>
        <v>93.65659021489459</v>
      </c>
      <c r="F15" s="52">
        <f>F16+F17+F18+F19+F20</f>
        <v>9820.86779</v>
      </c>
      <c r="G15" s="52">
        <f>G16+G17+G18+G19</f>
        <v>8653.87219</v>
      </c>
      <c r="H15" s="46">
        <f t="shared" si="2"/>
        <v>88.11718449984348</v>
      </c>
      <c r="I15" s="46">
        <f t="shared" si="0"/>
        <v>-368.3645799999995</v>
      </c>
    </row>
    <row r="16" spans="1:9" s="15" customFormat="1" ht="20.25">
      <c r="A16" s="13">
        <v>2271</v>
      </c>
      <c r="B16" s="3" t="s">
        <v>8</v>
      </c>
      <c r="C16" s="51">
        <v>3172.78737</v>
      </c>
      <c r="D16" s="51">
        <v>3156.26899</v>
      </c>
      <c r="E16" s="50">
        <f t="shared" si="1"/>
        <v>99.47937324271435</v>
      </c>
      <c r="F16" s="51">
        <v>3527.284</v>
      </c>
      <c r="G16" s="51">
        <v>3247.93995</v>
      </c>
      <c r="H16" s="49">
        <f t="shared" si="2"/>
        <v>92.08047750053582</v>
      </c>
      <c r="I16" s="50">
        <f t="shared" si="0"/>
        <v>91.67095999999992</v>
      </c>
    </row>
    <row r="17" spans="1:9" s="15" customFormat="1" ht="20.25">
      <c r="A17" s="13">
        <v>2272</v>
      </c>
      <c r="B17" s="3" t="s">
        <v>9</v>
      </c>
      <c r="C17" s="51">
        <v>987.101</v>
      </c>
      <c r="D17" s="51">
        <v>894.88826</v>
      </c>
      <c r="E17" s="50">
        <f t="shared" si="1"/>
        <v>90.65822646314814</v>
      </c>
      <c r="F17" s="51">
        <v>1174.867</v>
      </c>
      <c r="G17" s="51">
        <v>961.35864</v>
      </c>
      <c r="H17" s="49">
        <f t="shared" si="2"/>
        <v>81.82701871786338</v>
      </c>
      <c r="I17" s="50">
        <f t="shared" si="0"/>
        <v>66.47038000000009</v>
      </c>
    </row>
    <row r="18" spans="1:9" s="15" customFormat="1" ht="20.25">
      <c r="A18" s="13">
        <v>2273</v>
      </c>
      <c r="B18" s="3" t="s">
        <v>10</v>
      </c>
      <c r="C18" s="51">
        <v>3486.91821</v>
      </c>
      <c r="D18" s="51">
        <v>3074.83004</v>
      </c>
      <c r="E18" s="50">
        <f t="shared" si="1"/>
        <v>88.18188023974328</v>
      </c>
      <c r="F18" s="51">
        <v>3639.554</v>
      </c>
      <c r="G18" s="51">
        <v>2982.6247</v>
      </c>
      <c r="H18" s="49">
        <f t="shared" si="2"/>
        <v>81.95028017169136</v>
      </c>
      <c r="I18" s="50">
        <f t="shared" si="0"/>
        <v>-92.20533999999998</v>
      </c>
    </row>
    <row r="19" spans="1:9" s="15" customFormat="1" ht="20.25">
      <c r="A19" s="13">
        <v>2274</v>
      </c>
      <c r="B19" s="3" t="s">
        <v>11</v>
      </c>
      <c r="C19" s="51">
        <v>1986.511</v>
      </c>
      <c r="D19" s="51">
        <v>1896.24948</v>
      </c>
      <c r="E19" s="50">
        <f t="shared" si="1"/>
        <v>95.456278872858</v>
      </c>
      <c r="F19" s="51">
        <v>1479.16279</v>
      </c>
      <c r="G19" s="51">
        <v>1461.9489</v>
      </c>
      <c r="H19" s="50">
        <f t="shared" si="2"/>
        <v>98.836241006306</v>
      </c>
      <c r="I19" s="50">
        <f t="shared" si="0"/>
        <v>-434.30057999999985</v>
      </c>
    </row>
    <row r="20" spans="1:9" s="15" customFormat="1" ht="20.25" hidden="1">
      <c r="A20" s="13">
        <v>2275</v>
      </c>
      <c r="B20" s="3" t="s">
        <v>28</v>
      </c>
      <c r="C20" s="51"/>
      <c r="D20" s="11"/>
      <c r="E20" s="50"/>
      <c r="F20" s="51"/>
      <c r="G20" s="11"/>
      <c r="H20" s="50"/>
      <c r="I20" s="50">
        <f t="shared" si="0"/>
        <v>0</v>
      </c>
    </row>
    <row r="21" spans="1:9" s="15" customFormat="1" ht="40.5">
      <c r="A21" s="13">
        <v>2282</v>
      </c>
      <c r="B21" s="4" t="s">
        <v>30</v>
      </c>
      <c r="C21" s="51">
        <v>27.48</v>
      </c>
      <c r="D21" s="51">
        <v>24.432</v>
      </c>
      <c r="E21" s="49">
        <f aca="true" t="shared" si="3" ref="E21:E28">D21/C21*100</f>
        <v>88.90829694323143</v>
      </c>
      <c r="F21" s="53">
        <v>0</v>
      </c>
      <c r="G21" s="11">
        <v>0</v>
      </c>
      <c r="H21" s="49">
        <v>0</v>
      </c>
      <c r="I21" s="50">
        <f t="shared" si="0"/>
        <v>-24.432</v>
      </c>
    </row>
    <row r="22" spans="1:9" s="15" customFormat="1" ht="20.25">
      <c r="A22" s="13">
        <v>2710</v>
      </c>
      <c r="B22" s="4" t="s">
        <v>19</v>
      </c>
      <c r="C22" s="53">
        <v>619.467</v>
      </c>
      <c r="D22" s="51">
        <v>594.22952</v>
      </c>
      <c r="E22" s="50">
        <f t="shared" si="3"/>
        <v>95.92593632913456</v>
      </c>
      <c r="F22" s="53">
        <v>747.022</v>
      </c>
      <c r="G22" s="51">
        <v>545.28132</v>
      </c>
      <c r="H22" s="50">
        <f t="shared" si="2"/>
        <v>72.99401088589092</v>
      </c>
      <c r="I22" s="50">
        <f t="shared" si="0"/>
        <v>-48.94819999999993</v>
      </c>
    </row>
    <row r="23" spans="1:9" s="15" customFormat="1" ht="20.25">
      <c r="A23" s="13">
        <v>2730</v>
      </c>
      <c r="B23" s="4" t="s">
        <v>17</v>
      </c>
      <c r="C23" s="51">
        <f>4874.54067+703.28742+7.665</f>
        <v>5585.49309</v>
      </c>
      <c r="D23" s="51">
        <v>5202.28679</v>
      </c>
      <c r="E23" s="50">
        <f t="shared" si="3"/>
        <v>93.13925746885133</v>
      </c>
      <c r="F23" s="51">
        <v>6608.44829</v>
      </c>
      <c r="G23" s="51">
        <v>5310.16412</v>
      </c>
      <c r="H23" s="50">
        <f t="shared" si="2"/>
        <v>80.35417524618325</v>
      </c>
      <c r="I23" s="50">
        <f t="shared" si="0"/>
        <v>107.87733000000026</v>
      </c>
    </row>
    <row r="24" spans="1:9" s="15" customFormat="1" ht="20.25">
      <c r="A24" s="12">
        <v>2800</v>
      </c>
      <c r="B24" s="2" t="s">
        <v>15</v>
      </c>
      <c r="C24" s="14">
        <f>4.913</f>
        <v>4.913</v>
      </c>
      <c r="D24" s="54">
        <v>2.9381</v>
      </c>
      <c r="E24" s="50">
        <f t="shared" si="3"/>
        <v>59.8025646244657</v>
      </c>
      <c r="F24" s="52">
        <v>8.78629</v>
      </c>
      <c r="G24" s="53">
        <v>6.03592</v>
      </c>
      <c r="H24" s="50">
        <f t="shared" si="2"/>
        <v>68.69702684523274</v>
      </c>
      <c r="I24" s="46">
        <f t="shared" si="0"/>
        <v>3.09782</v>
      </c>
    </row>
    <row r="25" spans="1:9" s="16" customFormat="1" ht="20.25">
      <c r="A25" s="14"/>
      <c r="B25" s="5" t="s">
        <v>25</v>
      </c>
      <c r="C25" s="52">
        <f>C7+C8+C9+C24+C23+C22</f>
        <v>114192.59930000002</v>
      </c>
      <c r="D25" s="52">
        <f>D7+D8+D9+D24+D23+D22</f>
        <v>108797.75949999999</v>
      </c>
      <c r="E25" s="52">
        <f t="shared" si="3"/>
        <v>95.27566599493281</v>
      </c>
      <c r="F25" s="52">
        <f>F7+F8+F9+F24+F23+F22</f>
        <v>78152.53783</v>
      </c>
      <c r="G25" s="52">
        <f>G7+G8+G9+G24+G23+G22</f>
        <v>68940.61202</v>
      </c>
      <c r="H25" s="52">
        <f t="shared" si="2"/>
        <v>88.21288973361546</v>
      </c>
      <c r="I25" s="55">
        <f>G25-D25</f>
        <v>-39857.147479999985</v>
      </c>
    </row>
    <row r="26" spans="1:9" s="15" customFormat="1" ht="20.25">
      <c r="A26" s="12"/>
      <c r="B26" s="2" t="s">
        <v>16</v>
      </c>
      <c r="C26" s="52">
        <f>C27+C28+C29</f>
        <v>4912.91974</v>
      </c>
      <c r="D26" s="52">
        <f>D27+D28+D29</f>
        <v>1642.28109</v>
      </c>
      <c r="E26" s="52">
        <f t="shared" si="3"/>
        <v>33.427802140321546</v>
      </c>
      <c r="F26" s="52">
        <f>F27+F28+F29</f>
        <v>17321.46542</v>
      </c>
      <c r="G26" s="52">
        <f>G27+G28+G29</f>
        <v>6249.14571</v>
      </c>
      <c r="H26" s="52">
        <f t="shared" si="2"/>
        <v>36.07746549425608</v>
      </c>
      <c r="I26" s="55">
        <f>G26-D26</f>
        <v>4606.86462</v>
      </c>
    </row>
    <row r="27" spans="1:9" s="15" customFormat="1" ht="20.25">
      <c r="A27" s="12">
        <v>3110</v>
      </c>
      <c r="B27" s="3" t="s">
        <v>20</v>
      </c>
      <c r="C27" s="51">
        <v>1323.29674</v>
      </c>
      <c r="D27" s="51">
        <v>1179.69922</v>
      </c>
      <c r="E27" s="50">
        <f t="shared" si="3"/>
        <v>89.14850194522506</v>
      </c>
      <c r="F27" s="53">
        <v>16692.72142</v>
      </c>
      <c r="G27" s="51">
        <v>5994.2018</v>
      </c>
      <c r="H27" s="50">
        <f t="shared" si="2"/>
        <v>35.90907467501485</v>
      </c>
      <c r="I27" s="50">
        <f t="shared" si="0"/>
        <v>4814.50258</v>
      </c>
    </row>
    <row r="28" spans="1:9" s="15" customFormat="1" ht="20.25">
      <c r="A28" s="12">
        <v>3132</v>
      </c>
      <c r="B28" s="4" t="s">
        <v>21</v>
      </c>
      <c r="C28" s="51">
        <v>3589.623</v>
      </c>
      <c r="D28" s="51">
        <v>462.58187</v>
      </c>
      <c r="E28" s="49">
        <f t="shared" si="3"/>
        <v>12.886642134842571</v>
      </c>
      <c r="F28" s="11">
        <v>628.744</v>
      </c>
      <c r="G28" s="51">
        <v>254.94391</v>
      </c>
      <c r="H28" s="49">
        <v>0</v>
      </c>
      <c r="I28" s="50">
        <f t="shared" si="0"/>
        <v>-207.63796</v>
      </c>
    </row>
    <row r="29" spans="1:9" s="15" customFormat="1" ht="20.25" hidden="1">
      <c r="A29" s="17">
        <v>3122</v>
      </c>
      <c r="B29" s="18" t="s">
        <v>32</v>
      </c>
      <c r="C29" s="30"/>
      <c r="D29" s="20"/>
      <c r="E29" s="21"/>
      <c r="F29" s="22"/>
      <c r="G29" s="22"/>
      <c r="H29" s="23"/>
      <c r="I29" s="23"/>
    </row>
    <row r="30" spans="1:9" s="15" customFormat="1" ht="19.5">
      <c r="A30" s="7"/>
      <c r="B30" s="8"/>
      <c r="C30" s="25"/>
      <c r="D30" s="25"/>
      <c r="E30" s="9"/>
      <c r="F30" s="9"/>
      <c r="G30" s="9"/>
      <c r="H30" s="9"/>
      <c r="I30" s="6"/>
    </row>
    <row r="31" spans="1:7" s="6" customFormat="1" ht="18.75">
      <c r="A31" s="34" t="s">
        <v>26</v>
      </c>
      <c r="B31" s="34"/>
      <c r="C31" s="26"/>
      <c r="D31" s="26"/>
      <c r="E31" s="6" t="s">
        <v>27</v>
      </c>
      <c r="G31" s="33"/>
    </row>
    <row r="32" spans="1:9" s="15" customFormat="1" ht="15.75">
      <c r="A32" s="1"/>
      <c r="B32" s="1"/>
      <c r="C32" s="27"/>
      <c r="D32" s="27"/>
      <c r="E32" s="1"/>
      <c r="F32" s="1"/>
      <c r="G32" s="1"/>
      <c r="H32" s="1"/>
      <c r="I32" s="1"/>
    </row>
    <row r="33" spans="3:4" s="15" customFormat="1" ht="12.75">
      <c r="C33" s="28"/>
      <c r="D33" s="28"/>
    </row>
    <row r="34" spans="3:4" s="15" customFormat="1" ht="12.75">
      <c r="C34" s="28"/>
      <c r="D34" s="28"/>
    </row>
    <row r="35" spans="3:4" s="15" customFormat="1" ht="12.75">
      <c r="C35" s="28"/>
      <c r="D35" s="28"/>
    </row>
    <row r="36" spans="3:4" s="15" customFormat="1" ht="12.75">
      <c r="C36" s="28"/>
      <c r="D36" s="28"/>
    </row>
    <row r="37" spans="3:4" s="15" customFormat="1" ht="12.75">
      <c r="C37" s="28"/>
      <c r="D37" s="28"/>
    </row>
    <row r="38" spans="3:4" s="15" customFormat="1" ht="12.75">
      <c r="C38" s="28"/>
      <c r="D38" s="28"/>
    </row>
    <row r="39" spans="3:4" s="15" customFormat="1" ht="12.75">
      <c r="C39" s="28"/>
      <c r="D39" s="28"/>
    </row>
    <row r="40" spans="3:4" s="15" customFormat="1" ht="12.75">
      <c r="C40" s="28"/>
      <c r="D40" s="28"/>
    </row>
    <row r="41" spans="3:4" s="15" customFormat="1" ht="12.75">
      <c r="C41" s="28"/>
      <c r="D41" s="28"/>
    </row>
    <row r="42" spans="3:4" s="15" customFormat="1" ht="12.75">
      <c r="C42" s="28"/>
      <c r="D42" s="28"/>
    </row>
    <row r="43" spans="3:4" s="15" customFormat="1" ht="12.75">
      <c r="C43" s="28"/>
      <c r="D43" s="28"/>
    </row>
    <row r="44" spans="3:4" s="15" customFormat="1" ht="12.75">
      <c r="C44" s="28"/>
      <c r="D44" s="28"/>
    </row>
    <row r="45" spans="3:4" s="15" customFormat="1" ht="12.75">
      <c r="C45" s="28"/>
      <c r="D45" s="28"/>
    </row>
    <row r="46" spans="3:4" s="15" customFormat="1" ht="12.75">
      <c r="C46" s="28"/>
      <c r="D46" s="28"/>
    </row>
    <row r="47" spans="3:4" s="15" customFormat="1" ht="12.75">
      <c r="C47" s="28"/>
      <c r="D47" s="28"/>
    </row>
    <row r="48" spans="3:4" s="15" customFormat="1" ht="12.75">
      <c r="C48" s="28"/>
      <c r="D48" s="28"/>
    </row>
    <row r="49" spans="3:4" s="15" customFormat="1" ht="12.75">
      <c r="C49" s="28"/>
      <c r="D49" s="28"/>
    </row>
    <row r="50" spans="3:4" s="15" customFormat="1" ht="12.75">
      <c r="C50" s="28"/>
      <c r="D50" s="28"/>
    </row>
    <row r="51" spans="3:4" s="15" customFormat="1" ht="12.75">
      <c r="C51" s="28"/>
      <c r="D51" s="28"/>
    </row>
    <row r="52" spans="3:4" s="15" customFormat="1" ht="12.75">
      <c r="C52" s="28"/>
      <c r="D52" s="28"/>
    </row>
    <row r="53" spans="3:4" s="15" customFormat="1" ht="12.75">
      <c r="C53" s="28"/>
      <c r="D53" s="28"/>
    </row>
    <row r="54" spans="3:4" s="15" customFormat="1" ht="12.75">
      <c r="C54" s="28"/>
      <c r="D54" s="28"/>
    </row>
    <row r="55" spans="3:4" s="15" customFormat="1" ht="12.75">
      <c r="C55" s="28"/>
      <c r="D55" s="28"/>
    </row>
    <row r="56" spans="3:4" s="15" customFormat="1" ht="12.75">
      <c r="C56" s="28"/>
      <c r="D56" s="28"/>
    </row>
    <row r="57" spans="3:4" s="15" customFormat="1" ht="12.75">
      <c r="C57" s="28"/>
      <c r="D57" s="28"/>
    </row>
    <row r="58" spans="3:4" s="15" customFormat="1" ht="12.75">
      <c r="C58" s="28"/>
      <c r="D58" s="28"/>
    </row>
    <row r="59" spans="3:4" s="15" customFormat="1" ht="12.75">
      <c r="C59" s="28"/>
      <c r="D59" s="28"/>
    </row>
  </sheetData>
  <sheetProtection/>
  <mergeCells count="9">
    <mergeCell ref="A31:B31"/>
    <mergeCell ref="A2:H2"/>
    <mergeCell ref="C5:E5"/>
    <mergeCell ref="F5:H5"/>
    <mergeCell ref="H4:I4"/>
    <mergeCell ref="I5:I6"/>
    <mergeCell ref="A5:A6"/>
    <mergeCell ref="B5:B6"/>
    <mergeCell ref="A3:I3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2020-07-06T05:11:30Z</cp:lastPrinted>
  <dcterms:created xsi:type="dcterms:W3CDTF">2001-12-07T05:58:10Z</dcterms:created>
  <dcterms:modified xsi:type="dcterms:W3CDTF">2020-10-15T12:05:08Z</dcterms:modified>
  <cp:category/>
  <cp:version/>
  <cp:contentType/>
  <cp:contentStatus/>
</cp:coreProperties>
</file>