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Z2M_2E_401" sheetId="1" r:id="rId1"/>
  </sheets>
  <definedNames>
    <definedName name="Data">'Z2M_2E_401'!$A$10:$Q$79</definedName>
    <definedName name="Date">'Z2M_2E_401'!#REF!</definedName>
    <definedName name="Date1">'Z2M_2E_401'!#REF!</definedName>
    <definedName name="EXCEL_VER">11</definedName>
    <definedName name="PRINT_DATE">"03.04.2017 14:17:20"</definedName>
    <definedName name="PRINTER">"Eксель_Імпорт (XlRpt)  ДержКазначейство ЦА, Копичко Олександр"</definedName>
    <definedName name="REP_CREATOR">"0460-OliinykS"</definedName>
    <definedName name="_xlnm.Print_Titles" localSheetId="0">'Z2M_2E_401'!$38:$39</definedName>
  </definedNames>
  <calcPr fullCalcOnLoad="1"/>
</workbook>
</file>

<file path=xl/sharedStrings.xml><?xml version="1.0" encoding="utf-8"?>
<sst xmlns="http://schemas.openxmlformats.org/spreadsheetml/2006/main" count="324" uniqueCount="217">
  <si>
    <t>Додаток 2</t>
  </si>
  <si>
    <t>до рішення виконавчого комітету</t>
  </si>
  <si>
    <t>2.К. Видатки за коштами на рахунках в органах Державної казначейської служби України</t>
  </si>
  <si>
    <t>грн.</t>
  </si>
  <si>
    <t>КПКВКМБ</t>
  </si>
  <si>
    <t xml:space="preserve">                                     Видатки  </t>
  </si>
  <si>
    <t>Загальний фонд</t>
  </si>
  <si>
    <t>0100</t>
  </si>
  <si>
    <t>Державне управлiння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</si>
  <si>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</si>
  <si>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</si>
  <si>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</si>
  <si>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0160</t>
  </si>
  <si>
    <t>Керівництво і управління у відповідній сфері у містах (місті Києві), селищах, селах, об'єднаних територіальних  громадах</t>
  </si>
  <si>
    <t>0170</t>
  </si>
  <si>
    <t>Підвищення кваліфікації депутатів місцевих рад та посадових осіб місцевого самоврядування</t>
  </si>
  <si>
    <t>0180</t>
  </si>
  <si>
    <t>Інша діяльність у сфері державного управління</t>
  </si>
  <si>
    <t>1000</t>
  </si>
  <si>
    <t>Освiта</t>
  </si>
  <si>
    <t>0910</t>
  </si>
  <si>
    <t>1010</t>
  </si>
  <si>
    <t>Надання дошкільної освiти</t>
  </si>
  <si>
    <t>0921</t>
  </si>
  <si>
    <t>1020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</si>
  <si>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</si>
  <si>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</si>
  <si>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</si>
  <si>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</si>
  <si>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</si>
  <si>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</si>
  <si>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1150</t>
  </si>
  <si>
    <t xml:space="preserve">Методичне забезпечення діяльності навчальних закладів </t>
  </si>
  <si>
    <t>1160</t>
  </si>
  <si>
    <t>Інші програми, заклади та заходи у сфері освіти</t>
  </si>
  <si>
    <t>2000</t>
  </si>
  <si>
    <t>Охорона здоров'я</t>
  </si>
  <si>
    <t>0731</t>
  </si>
  <si>
    <t>2010</t>
  </si>
  <si>
    <t>Багатопрофільна стаціонарна медична допомога населенню</t>
  </si>
  <si>
    <t>0733</t>
  </si>
  <si>
    <t>2030</t>
  </si>
  <si>
    <t>Лікарсько-акушерська допомога  вагітним, породіллям та новонародженим</t>
  </si>
  <si>
    <t>0722</t>
  </si>
  <si>
    <t>2100</t>
  </si>
  <si>
    <t>Надання стоматологічної допомоги населенню</t>
  </si>
  <si>
    <t>0726</t>
  </si>
  <si>
    <t>2111</t>
  </si>
  <si>
    <t>Первинна медична допомога населенню, що надається  центрами первинної медичної  (медико-санітарної) допомоги</t>
  </si>
  <si>
    <t>2144</t>
  </si>
  <si>
    <t>Централізовані заходи з лікування хворих на цукровий та нецукровий діабет</t>
  </si>
  <si>
    <t>3000</t>
  </si>
  <si>
    <t>Соцiальний захист та соцiальне забезпечення</t>
  </si>
  <si>
    <t>продовження додатку</t>
  </si>
  <si>
    <t>1070</t>
  </si>
  <si>
    <t>1030</t>
  </si>
  <si>
    <t>3031</t>
  </si>
  <si>
    <t>Надання інших пільг окремим категоріям громадян відповідно до законодавства</t>
  </si>
  <si>
    <t>1060</t>
  </si>
  <si>
    <t>3032</t>
  </si>
  <si>
    <t>Надання пільг окремим категоріям громадян з оплати послуг зв'язку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</si>
  <si>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</si>
  <si>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</si>
  <si>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</si>
  <si>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</si>
  <si>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1040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</si>
  <si>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</si>
  <si>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</si>
  <si>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3121</t>
  </si>
  <si>
    <t>утримання та забезпечення діяльності центрів соціальних служб для сім"ї, дітей та молоді</t>
  </si>
  <si>
    <t>3123</t>
  </si>
  <si>
    <t>Заходи державної політики з питань сім"ї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</si>
  <si>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</si>
  <si>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</si>
  <si>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</si>
  <si>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</si>
  <si>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</si>
  <si>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</si>
  <si>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</si>
  <si>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</si>
  <si>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3210</t>
  </si>
  <si>
    <t>Організація та проведення громадських робіт</t>
  </si>
  <si>
    <t>4000</t>
  </si>
  <si>
    <t>Культура i мистецтво</t>
  </si>
  <si>
    <t>0821</t>
  </si>
  <si>
    <t>4010</t>
  </si>
  <si>
    <t>Театри</t>
  </si>
  <si>
    <t>0822</t>
  </si>
  <si>
    <t>4030</t>
  </si>
  <si>
    <t>Забезпечення діяльності бібліотек</t>
  </si>
  <si>
    <t>0824</t>
  </si>
  <si>
    <t>4040</t>
  </si>
  <si>
    <t>Забезпечення діяльності музеїв і виставок</t>
  </si>
  <si>
    <t>4060</t>
  </si>
  <si>
    <t>Забезпечення діяльності палаців і будинків культури, клубів, центрів дозвілля та інших клубних закладів</t>
  </si>
  <si>
    <t>0828</t>
  </si>
  <si>
    <t>4080</t>
  </si>
  <si>
    <t>Інші заклади та заходи в галузі культури і мистецтва</t>
  </si>
  <si>
    <t>5000</t>
  </si>
  <si>
    <t>Фiзична культура i спорт</t>
  </si>
  <si>
    <t>0810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</si>
  <si>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</si>
  <si>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</si>
  <si>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</si>
  <si>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</si>
  <si>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5022</t>
  </si>
  <si>
    <t>Проведення навчально-тренувальних зборів і змагань та заходів зі спорту осіб з інвалідністю</t>
  </si>
  <si>
    <t>5031</t>
  </si>
  <si>
    <t>Утримання та навчально-тренувальна робота  комунальних дитячо-юнацьких спортивних шкіл</t>
  </si>
  <si>
    <t>5041</t>
  </si>
  <si>
    <t>Утримання та фінансова підтримка спортивних споруд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</si>
  <si>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</si>
  <si>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</si>
  <si>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</si>
  <si>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 комунальне господарство</t>
  </si>
  <si>
    <t>6010</t>
  </si>
  <si>
    <t>Утримання та ефективна експлуатація обєктів житлово-комунального господарства</t>
  </si>
  <si>
    <t>6030</t>
  </si>
  <si>
    <t>Організація благоустрою населених пунктів</t>
  </si>
  <si>
    <t>7100</t>
  </si>
  <si>
    <t>Сільське, лісове, рибне господарство та мисливство</t>
  </si>
  <si>
    <t>0443</t>
  </si>
  <si>
    <t>7130</t>
  </si>
  <si>
    <t>Здійснення  заходів із землеустрою</t>
  </si>
  <si>
    <t>7300</t>
  </si>
  <si>
    <t>Будівництво та регіональний розвиток</t>
  </si>
  <si>
    <t>7400</t>
  </si>
  <si>
    <t>Транспорт та транспортна інфраструктура, дорожнє господарство</t>
  </si>
  <si>
    <t>7461</t>
  </si>
  <si>
    <t>Утримання та розвиток автомобільних доріг та дорожньої  інфраструктури за рахунок коштів місцевого бюджету</t>
  </si>
  <si>
    <t>0456</t>
  </si>
  <si>
    <t>7600</t>
  </si>
  <si>
    <t xml:space="preserve">Інші програми та заходи, пов`язані з економічною діяльністю </t>
  </si>
  <si>
    <t>7640</t>
  </si>
  <si>
    <t>Заходи з енергозбереження</t>
  </si>
  <si>
    <t>8100</t>
  </si>
  <si>
    <t>Захист населення і територій від надзвичайних ситуацій техногенного та природного характеру</t>
  </si>
  <si>
    <t>0830</t>
  </si>
  <si>
    <t>8200</t>
  </si>
  <si>
    <t xml:space="preserve">Громадський порядок та безпека </t>
  </si>
  <si>
    <t>8400</t>
  </si>
  <si>
    <t>Засоби масової інформації</t>
  </si>
  <si>
    <t>9700</t>
  </si>
  <si>
    <t>Субвенція з місцевого бюджету іншим місцевим бюджетам на здійснення програм та заходів за рахунок коштів місцевих бюджетів</t>
  </si>
  <si>
    <t>9000</t>
  </si>
  <si>
    <t>Нерозподілені видатки</t>
  </si>
  <si>
    <t xml:space="preserve">Усього </t>
  </si>
  <si>
    <t>Спеціальний фонд</t>
  </si>
  <si>
    <t>0990</t>
  </si>
  <si>
    <t>1050</t>
  </si>
  <si>
    <t>Утримання та  навчально-тренувальна робота комунальних дитячо-юнацьких спортивних шкіл</t>
  </si>
  <si>
    <t>6011</t>
  </si>
  <si>
    <t>Експлуатація та технічне обслуговування житлового фонду</t>
  </si>
  <si>
    <t>0610</t>
  </si>
  <si>
    <t>6015</t>
  </si>
  <si>
    <t>Забезпечення надійної та безперебійної експлуатації ліфтів</t>
  </si>
  <si>
    <t>0490</t>
  </si>
  <si>
    <t>7310</t>
  </si>
  <si>
    <t>Будівництво об`ектів житлово-комунального господарства</t>
  </si>
  <si>
    <t>7324</t>
  </si>
  <si>
    <t>Будівництво установ тв звклвдів культури</t>
  </si>
  <si>
    <t>0421</t>
  </si>
  <si>
    <t>7650</t>
  </si>
  <si>
    <t>Проведення експертної грошової оцінки з земельної ділянки чи права на неї</t>
  </si>
  <si>
    <t>0320</t>
  </si>
  <si>
    <t>7670</t>
  </si>
  <si>
    <t>Внески до статутного капіталу суб"єктів господарювання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</si>
  <si>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</si>
  <si>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</si>
  <si>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0133</t>
  </si>
  <si>
    <t>0511</t>
  </si>
  <si>
    <t>8300</t>
  </si>
  <si>
    <t>Охорона навколишнього природного середовища</t>
  </si>
  <si>
    <t>Разом</t>
  </si>
  <si>
    <t>Р.В.Роїк</t>
  </si>
  <si>
    <t>1170</t>
  </si>
  <si>
    <t>Забезпечення діяльності інклюзивно-ресурсних центрів</t>
  </si>
  <si>
    <t>3240</t>
  </si>
  <si>
    <t>Інші заходи у сфері соціального захисту і соціального забезпечення</t>
  </si>
  <si>
    <t>7410</t>
  </si>
  <si>
    <t>Інші заходи у сфері автотранспорту</t>
  </si>
  <si>
    <t>7321</t>
  </si>
  <si>
    <t>Будівництво освітніх установ та закладів</t>
  </si>
  <si>
    <t>7413</t>
  </si>
  <si>
    <t>2150</t>
  </si>
  <si>
    <t>Інші програми, заклади та заходи у сфері охорони здоров'я</t>
  </si>
  <si>
    <t>3050</t>
  </si>
  <si>
    <t>Пільгове медичне обслуговування осіб, які постраждали внаслідок Чорнобильської катастрофи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</si>
  <si>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</si>
  <si>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</si>
  <si>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7690</t>
  </si>
  <si>
    <t>Інша економічна діяльність</t>
  </si>
  <si>
    <t>Уточнений план на 2020 рік</t>
  </si>
  <si>
    <t>3241</t>
  </si>
  <si>
    <t>Забезпечення діяльності інших закладів  у сфері соціального захисту і соціального забезпечення</t>
  </si>
  <si>
    <t>7322</t>
  </si>
  <si>
    <t>Будівництво медичних установ та закладів</t>
  </si>
  <si>
    <t>7340</t>
  </si>
  <si>
    <t>Проектування, реставрація та охорона пам'яток архітектури</t>
  </si>
  <si>
    <t xml:space="preserve">від </t>
  </si>
  <si>
    <t xml:space="preserve">№ </t>
  </si>
  <si>
    <t>Субвенція з місцевого бюджету іншим місцевим бюджетам на здійснення прграм та заходів за рахунок коштів місцевих бюджетів</t>
  </si>
  <si>
    <t>Виконано за 9 місяців 2020 року</t>
  </si>
  <si>
    <t>1190</t>
  </si>
  <si>
    <t>Проведення місцевих виборів та референдумів, забезпечення діяльності виборчої комісії Автономної Республікт Крим</t>
  </si>
  <si>
    <t>8600</t>
  </si>
  <si>
    <t>Обслуговування місцевого боргу</t>
  </si>
  <si>
    <t>3110</t>
  </si>
  <si>
    <t>Заклади і заходи з питаньдітей та їх соціального захисту</t>
  </si>
  <si>
    <t>3120</t>
  </si>
  <si>
    <t>Здійснення соціальної роботи з вразливими категоріями населення</t>
  </si>
  <si>
    <t>3220</t>
  </si>
  <si>
    <t>Грошова компенсація за належні отримання жилі приміщення для окремих категорій населення відповідно до законодавства</t>
  </si>
  <si>
    <t>7363</t>
  </si>
  <si>
    <t>Виконання інвестиційних проектів в рамках здійснення заходів щодо соціально-еокномічного розвитку окремих територій</t>
  </si>
  <si>
    <t xml:space="preserve">Звіт про виконання  міського бюджету м.Павлоград за 9 місяців 2020 року
</t>
  </si>
  <si>
    <t>Начальник фінансового управління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</si>
</sst>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0.0000"/>
    <numFmt numFmtId="167" formatCode="0.00000"/>
  </numFmts>
  <fonts count="3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20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sz val="16"/>
      <name val="Arial Cyr"/>
      <family val="0"/>
    </font>
    <font>
      <sz val="17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>
      <alignment/>
      <protection/>
    </xf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horizontal="justify"/>
    </xf>
    <xf numFmtId="0" fontId="23" fillId="0" borderId="0" xfId="0" applyFont="1" applyFill="1" applyAlignment="1">
      <alignment horizontal="justify"/>
    </xf>
    <xf numFmtId="0" fontId="24" fillId="0" borderId="0" xfId="0" applyFont="1" applyAlignment="1">
      <alignment horizontal="justify" vertical="center"/>
    </xf>
    <xf numFmtId="0" fontId="25" fillId="0" borderId="0" xfId="0" applyFont="1" applyFill="1" applyBorder="1" applyAlignment="1">
      <alignment horizontal="justify" vertical="center"/>
    </xf>
    <xf numFmtId="0" fontId="19" fillId="0" borderId="10" xfId="0" applyFont="1" applyFill="1" applyBorder="1" applyAlignment="1">
      <alignment horizontal="justify" vertical="center"/>
    </xf>
    <xf numFmtId="0" fontId="26" fillId="0" borderId="0" xfId="0" applyFont="1" applyFill="1" applyAlignment="1">
      <alignment horizontal="justify" vertical="center"/>
    </xf>
    <xf numFmtId="0" fontId="27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49" fontId="28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12" xfId="0" applyNumberFormat="1" applyFont="1" applyFill="1" applyBorder="1" applyAlignment="1" applyProtection="1">
      <alignment horizontal="center"/>
      <protection/>
    </xf>
    <xf numFmtId="0" fontId="27" fillId="0" borderId="14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>
      <alignment horizontal="center" vertical="center"/>
    </xf>
    <xf numFmtId="49" fontId="29" fillId="0" borderId="11" xfId="0" applyNumberFormat="1" applyFont="1" applyFill="1" applyBorder="1" applyAlignment="1" applyProtection="1">
      <alignment horizontal="center" vertical="center"/>
      <protection hidden="1"/>
    </xf>
    <xf numFmtId="49" fontId="22" fillId="0" borderId="12" xfId="0" applyNumberFormat="1" applyFont="1" applyFill="1" applyBorder="1" applyAlignment="1">
      <alignment horizontal="center" vertical="center"/>
    </xf>
    <xf numFmtId="0" fontId="22" fillId="0" borderId="12" xfId="52" applyFont="1" applyFill="1" applyBorder="1" applyAlignment="1" applyProtection="1">
      <alignment horizontal="justify" vertical="center" wrapText="1"/>
      <protection/>
    </xf>
    <xf numFmtId="1" fontId="22" fillId="0" borderId="12" xfId="0" applyNumberFormat="1" applyFont="1" applyFill="1" applyBorder="1" applyAlignment="1">
      <alignment horizontal="center" vertical="center"/>
    </xf>
    <xf numFmtId="2" fontId="22" fillId="0" borderId="12" xfId="0" applyNumberFormat="1" applyFont="1" applyFill="1" applyBorder="1" applyAlignment="1">
      <alignment horizontal="center" vertical="center"/>
    </xf>
    <xf numFmtId="2" fontId="30" fillId="0" borderId="12" xfId="0" applyNumberFormat="1" applyFont="1" applyFill="1" applyBorder="1" applyAlignment="1" applyProtection="1">
      <alignment horizontal="justify" vertical="center"/>
      <protection/>
    </xf>
    <xf numFmtId="2" fontId="30" fillId="0" borderId="14" xfId="0" applyNumberFormat="1" applyFont="1" applyFill="1" applyBorder="1" applyAlignment="1" applyProtection="1">
      <alignment horizontal="justify" vertical="center"/>
      <protection/>
    </xf>
    <xf numFmtId="2" fontId="21" fillId="0" borderId="0" xfId="0" applyNumberFormat="1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49" fontId="19" fillId="0" borderId="12" xfId="0" applyNumberFormat="1" applyFont="1" applyFill="1" applyBorder="1" applyAlignment="1">
      <alignment horizontal="center" vertical="center"/>
    </xf>
    <xf numFmtId="0" fontId="19" fillId="0" borderId="12" xfId="52" applyFont="1" applyFill="1" applyBorder="1" applyAlignment="1" applyProtection="1">
      <alignment horizontal="justify" vertical="center" wrapText="1"/>
      <protection/>
    </xf>
    <xf numFmtId="1" fontId="19" fillId="0" borderId="12" xfId="0" applyNumberFormat="1" applyFont="1" applyFill="1" applyBorder="1" applyAlignment="1">
      <alignment horizontal="center" vertical="center"/>
    </xf>
    <xf numFmtId="2" fontId="19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7" fillId="0" borderId="11" xfId="0" applyNumberFormat="1" applyFont="1" applyFill="1" applyBorder="1" applyAlignment="1" applyProtection="1">
      <alignment horizontal="center" vertical="center"/>
      <protection hidden="1"/>
    </xf>
    <xf numFmtId="2" fontId="31" fillId="0" borderId="12" xfId="0" applyNumberFormat="1" applyFont="1" applyFill="1" applyBorder="1" applyAlignment="1" applyProtection="1">
      <alignment horizontal="justify" vertical="center"/>
      <protection/>
    </xf>
    <xf numFmtId="2" fontId="31" fillId="0" borderId="14" xfId="0" applyNumberFormat="1" applyFont="1" applyFill="1" applyBorder="1" applyAlignment="1" applyProtection="1">
      <alignment horizontal="justify" vertical="center"/>
      <protection/>
    </xf>
    <xf numFmtId="0" fontId="0" fillId="0" borderId="0" xfId="0" applyAlignment="1">
      <alignment horizontal="justify" vertical="center"/>
    </xf>
    <xf numFmtId="0" fontId="19" fillId="0" borderId="10" xfId="52" applyFont="1" applyFill="1" applyBorder="1" applyAlignment="1" applyProtection="1">
      <alignment horizontal="justify" vertical="center" wrapText="1"/>
      <protection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52" applyFont="1" applyFill="1" applyBorder="1" applyAlignment="1" applyProtection="1">
      <alignment horizontal="justify" vertical="center" wrapText="1"/>
      <protection/>
    </xf>
    <xf numFmtId="2" fontId="22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justify" vertical="center" wrapText="1"/>
    </xf>
    <xf numFmtId="2" fontId="0" fillId="0" borderId="0" xfId="0" applyNumberFormat="1" applyAlignment="1">
      <alignment horizontal="justify" vertical="center"/>
    </xf>
    <xf numFmtId="0" fontId="19" fillId="15" borderId="10" xfId="0" applyFont="1" applyFill="1" applyBorder="1" applyAlignment="1">
      <alignment horizontal="justify" vertical="center" wrapText="1"/>
    </xf>
    <xf numFmtId="0" fontId="22" fillId="15" borderId="0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19" fillId="15" borderId="10" xfId="0" applyFont="1" applyFill="1" applyBorder="1" applyAlignment="1">
      <alignment horizontal="justify" vertical="center"/>
    </xf>
    <xf numFmtId="0" fontId="22" fillId="15" borderId="10" xfId="0" applyFont="1" applyFill="1" applyBorder="1" applyAlignment="1">
      <alignment horizontal="justify" vertical="center" wrapText="1"/>
    </xf>
    <xf numFmtId="0" fontId="22" fillId="15" borderId="12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justify" vertical="center"/>
    </xf>
    <xf numFmtId="49" fontId="32" fillId="0" borderId="12" xfId="0" applyNumberFormat="1" applyFont="1" applyFill="1" applyBorder="1" applyAlignment="1">
      <alignment horizontal="center" vertical="center"/>
    </xf>
    <xf numFmtId="0" fontId="32" fillId="0" borderId="12" xfId="52" applyFont="1" applyFill="1" applyBorder="1" applyAlignment="1" applyProtection="1">
      <alignment horizontal="justify" vertical="center" wrapText="1"/>
      <protection/>
    </xf>
    <xf numFmtId="2" fontId="32" fillId="0" borderId="12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 applyProtection="1">
      <alignment horizontal="justify" vertical="center" wrapText="1"/>
      <protection locked="0"/>
    </xf>
    <xf numFmtId="0" fontId="27" fillId="0" borderId="12" xfId="0" applyNumberFormat="1" applyFont="1" applyFill="1" applyBorder="1" applyAlignment="1" applyProtection="1">
      <alignment horizontal="justify" vertical="center"/>
      <protection/>
    </xf>
    <xf numFmtId="0" fontId="27" fillId="0" borderId="14" xfId="0" applyNumberFormat="1" applyFont="1" applyFill="1" applyBorder="1" applyAlignment="1" applyProtection="1">
      <alignment horizontal="justify" vertical="center"/>
      <protection/>
    </xf>
    <xf numFmtId="0" fontId="22" fillId="0" borderId="0" xfId="0" applyFont="1" applyFill="1" applyBorder="1" applyAlignment="1">
      <alignment horizontal="justify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0" fontId="19" fillId="15" borderId="10" xfId="0" applyNumberFormat="1" applyFont="1" applyFill="1" applyBorder="1" applyAlignment="1" applyProtection="1">
      <alignment horizontal="justify" vertical="center"/>
      <protection locked="0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justify" vertical="center"/>
    </xf>
    <xf numFmtId="2" fontId="32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justify" vertical="center"/>
    </xf>
    <xf numFmtId="2" fontId="19" fillId="0" borderId="0" xfId="0" applyNumberFormat="1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49" fontId="22" fillId="0" borderId="15" xfId="0" applyNumberFormat="1" applyFont="1" applyFill="1" applyBorder="1" applyAlignment="1">
      <alignment horizontal="center" vertical="center"/>
    </xf>
    <xf numFmtId="2" fontId="22" fillId="0" borderId="16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justify" vertical="center"/>
      <protection locked="0"/>
    </xf>
    <xf numFmtId="0" fontId="22" fillId="0" borderId="17" xfId="52" applyFont="1" applyFill="1" applyBorder="1" applyAlignment="1" applyProtection="1">
      <alignment horizontal="justify" vertical="center" wrapText="1"/>
      <protection/>
    </xf>
    <xf numFmtId="0" fontId="19" fillId="18" borderId="18" xfId="0" applyFont="1" applyFill="1" applyBorder="1" applyAlignment="1" applyProtection="1">
      <alignment horizontal="justify" vertical="center" wrapText="1"/>
      <protection locked="0"/>
    </xf>
    <xf numFmtId="49" fontId="19" fillId="0" borderId="15" xfId="0" applyNumberFormat="1" applyFont="1" applyFill="1" applyBorder="1" applyAlignment="1">
      <alignment horizontal="center" vertical="center"/>
    </xf>
    <xf numFmtId="0" fontId="19" fillId="0" borderId="18" xfId="52" applyFont="1" applyFill="1" applyBorder="1" applyAlignment="1" applyProtection="1">
      <alignment horizontal="justify" vertical="center" wrapText="1"/>
      <protection/>
    </xf>
    <xf numFmtId="0" fontId="19" fillId="15" borderId="17" xfId="0" applyFont="1" applyFill="1" applyBorder="1" applyAlignment="1" applyProtection="1">
      <alignment horizontal="justify" vertical="center"/>
      <protection locked="0"/>
    </xf>
    <xf numFmtId="0" fontId="22" fillId="0" borderId="18" xfId="52" applyFont="1" applyFill="1" applyBorder="1" applyAlignment="1" applyProtection="1">
      <alignment horizontal="justify" vertical="center" wrapText="1"/>
      <protection/>
    </xf>
    <xf numFmtId="1" fontId="0" fillId="0" borderId="0" xfId="0" applyNumberFormat="1" applyAlignment="1">
      <alignment horizontal="justify" vertical="center"/>
    </xf>
    <xf numFmtId="0" fontId="19" fillId="15" borderId="10" xfId="0" applyFont="1" applyFill="1" applyBorder="1" applyAlignment="1" quotePrefix="1">
      <alignment horizontal="justify" vertical="center" wrapText="1"/>
    </xf>
    <xf numFmtId="49" fontId="19" fillId="0" borderId="13" xfId="0" applyNumberFormat="1" applyFont="1" applyFill="1" applyBorder="1" applyAlignment="1">
      <alignment horizontal="center" vertical="center"/>
    </xf>
    <xf numFmtId="0" fontId="19" fillId="18" borderId="17" xfId="0" applyFont="1" applyFill="1" applyBorder="1" applyAlignment="1" applyProtection="1">
      <alignment horizontal="justify" vertical="center" wrapText="1"/>
      <protection locked="0"/>
    </xf>
    <xf numFmtId="0" fontId="19" fillId="0" borderId="17" xfId="52" applyFont="1" applyFill="1" applyBorder="1" applyAlignment="1" applyProtection="1">
      <alignment horizontal="justify" vertical="center" wrapText="1"/>
      <protection/>
    </xf>
    <xf numFmtId="1" fontId="21" fillId="0" borderId="0" xfId="0" applyNumberFormat="1" applyFont="1" applyAlignment="1">
      <alignment horizontal="justify" vertical="center"/>
    </xf>
    <xf numFmtId="49" fontId="27" fillId="0" borderId="19" xfId="0" applyNumberFormat="1" applyFont="1" applyFill="1" applyBorder="1" applyAlignment="1" applyProtection="1">
      <alignment horizontal="center" vertical="center"/>
      <protection hidden="1"/>
    </xf>
    <xf numFmtId="2" fontId="31" fillId="0" borderId="16" xfId="0" applyNumberFormat="1" applyFont="1" applyFill="1" applyBorder="1" applyAlignment="1" applyProtection="1">
      <alignment horizontal="justify" vertical="center"/>
      <protection/>
    </xf>
    <xf numFmtId="49" fontId="19" fillId="0" borderId="20" xfId="0" applyNumberFormat="1" applyFont="1" applyFill="1" applyBorder="1" applyAlignment="1">
      <alignment horizontal="center" vertical="center"/>
    </xf>
    <xf numFmtId="0" fontId="19" fillId="0" borderId="21" xfId="52" applyFont="1" applyFill="1" applyBorder="1" applyAlignment="1" applyProtection="1">
      <alignment horizontal="justify" vertical="center" wrapText="1"/>
      <protection/>
    </xf>
    <xf numFmtId="2" fontId="19" fillId="0" borderId="18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2" fontId="19" fillId="0" borderId="17" xfId="0" applyNumberFormat="1" applyFont="1" applyFill="1" applyBorder="1" applyAlignment="1">
      <alignment horizontal="center" vertical="center"/>
    </xf>
    <xf numFmtId="164" fontId="19" fillId="0" borderId="12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12" xfId="0" applyNumberFormat="1" applyFont="1" applyFill="1" applyBorder="1" applyAlignment="1" applyProtection="1">
      <alignment horizontal="center" vertical="center"/>
      <protection/>
    </xf>
    <xf numFmtId="2" fontId="19" fillId="0" borderId="16" xfId="0" applyNumberFormat="1" applyFont="1" applyFill="1" applyBorder="1" applyAlignment="1">
      <alignment horizontal="center" vertical="center"/>
    </xf>
    <xf numFmtId="2" fontId="19" fillId="0" borderId="22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19" fillId="0" borderId="23" xfId="0" applyFont="1" applyFill="1" applyBorder="1" applyAlignment="1" applyProtection="1">
      <alignment horizontal="right"/>
      <protection locked="0"/>
    </xf>
    <xf numFmtId="0" fontId="34" fillId="0" borderId="0" xfId="0" applyFont="1" applyBorder="1" applyAlignment="1">
      <alignment horizontal="justify" vertical="center" wrapText="1"/>
    </xf>
    <xf numFmtId="0" fontId="34" fillId="0" borderId="0" xfId="0" applyFont="1" applyBorder="1" applyAlignment="1">
      <alignment horizontal="justify" vertical="center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justify" vertical="center" wrapText="1"/>
    </xf>
    <xf numFmtId="0" fontId="19" fillId="0" borderId="16" xfId="0" applyFont="1" applyFill="1" applyBorder="1" applyAlignment="1" applyProtection="1">
      <alignment horizontal="right"/>
      <protection locked="0"/>
    </xf>
    <xf numFmtId="164" fontId="19" fillId="0" borderId="0" xfId="0" applyNumberFormat="1" applyFont="1" applyFill="1" applyBorder="1" applyAlignment="1">
      <alignment horizontal="center" vertical="center"/>
    </xf>
    <xf numFmtId="164" fontId="19" fillId="0" borderId="22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0"/>
  <sheetViews>
    <sheetView tabSelected="1" view="pageBreakPreview" zoomScale="75" zoomScaleNormal="98" zoomScaleSheetLayoutView="75" zoomScalePageLayoutView="0" workbookViewId="0" topLeftCell="C22">
      <selection activeCell="D36" sqref="D36"/>
    </sheetView>
  </sheetViews>
  <sheetFormatPr defaultColWidth="9.00390625" defaultRowHeight="12.75"/>
  <cols>
    <col min="1" max="1" width="0.37109375" style="0" hidden="1" customWidth="1"/>
    <col min="2" max="2" width="1.12109375" style="0" hidden="1" customWidth="1"/>
    <col min="3" max="3" width="15.375" style="0" customWidth="1"/>
    <col min="4" max="4" width="65.625" style="0" customWidth="1"/>
    <col min="5" max="5" width="22.00390625" style="0" customWidth="1"/>
    <col min="6" max="6" width="29.50390625" style="0" customWidth="1"/>
    <col min="7" max="7" width="13.125" style="0" hidden="1" customWidth="1"/>
    <col min="8" max="9" width="11.875" style="0" hidden="1" customWidth="1"/>
    <col min="10" max="12" width="14.375" style="0" hidden="1" customWidth="1"/>
    <col min="13" max="13" width="26.625" style="0" customWidth="1"/>
    <col min="14" max="14" width="25.625" style="0" customWidth="1"/>
  </cols>
  <sheetData>
    <row r="1" spans="3:6" ht="18">
      <c r="C1" s="1"/>
      <c r="D1" s="1"/>
      <c r="E1" s="1" t="s">
        <v>0</v>
      </c>
      <c r="F1" s="1"/>
    </row>
    <row r="2" spans="3:6" ht="18">
      <c r="C2" s="1"/>
      <c r="D2" s="1"/>
      <c r="E2" s="1" t="s">
        <v>1</v>
      </c>
      <c r="F2" s="1"/>
    </row>
    <row r="3" spans="3:6" ht="18">
      <c r="C3" s="1"/>
      <c r="D3" s="1"/>
      <c r="E3" s="1" t="s">
        <v>199</v>
      </c>
      <c r="F3" s="1"/>
    </row>
    <row r="4" spans="3:6" ht="18">
      <c r="C4" s="1"/>
      <c r="D4" s="1"/>
      <c r="E4" s="1" t="s">
        <v>200</v>
      </c>
      <c r="F4" s="1"/>
    </row>
    <row r="5" spans="3:6" ht="10.5" customHeight="1">
      <c r="C5" s="1"/>
      <c r="D5" s="1"/>
      <c r="E5" s="1"/>
      <c r="F5" s="1"/>
    </row>
    <row r="6" spans="3:6" ht="81.75" customHeight="1">
      <c r="C6" s="98" t="s">
        <v>215</v>
      </c>
      <c r="D6" s="98"/>
      <c r="E6" s="98"/>
      <c r="F6" s="98"/>
    </row>
    <row r="7" spans="2:12" s="2" customFormat="1" ht="23.25" customHeight="1">
      <c r="B7" s="3" t="s">
        <v>2</v>
      </c>
      <c r="C7" s="4"/>
      <c r="D7" s="5"/>
      <c r="E7" s="99" t="s">
        <v>3</v>
      </c>
      <c r="F7" s="99"/>
      <c r="G7" s="6"/>
      <c r="H7" s="6"/>
      <c r="I7" s="6"/>
      <c r="J7" s="6"/>
      <c r="K7" s="6"/>
      <c r="L7" s="6"/>
    </row>
    <row r="8" spans="2:12" s="7" customFormat="1" ht="47.25" customHeight="1">
      <c r="B8" s="8"/>
      <c r="C8" s="9" t="s">
        <v>4</v>
      </c>
      <c r="D8" s="9" t="s">
        <v>5</v>
      </c>
      <c r="E8" s="102" t="s">
        <v>192</v>
      </c>
      <c r="F8" s="102" t="s">
        <v>202</v>
      </c>
      <c r="G8" s="10"/>
      <c r="H8" s="10"/>
      <c r="I8" s="10"/>
      <c r="J8" s="10"/>
      <c r="K8" s="10"/>
      <c r="L8" s="10"/>
    </row>
    <row r="9" spans="2:12" ht="24">
      <c r="B9" s="11"/>
      <c r="C9" s="12"/>
      <c r="D9" s="13" t="s">
        <v>6</v>
      </c>
      <c r="E9" s="14"/>
      <c r="F9" s="15"/>
      <c r="G9" s="16"/>
      <c r="H9" s="16"/>
      <c r="I9" s="16"/>
      <c r="J9" s="16"/>
      <c r="K9" s="16"/>
      <c r="L9" s="17"/>
    </row>
    <row r="10" spans="1:13" s="27" customFormat="1" ht="17.25">
      <c r="A10" s="18">
        <v>1</v>
      </c>
      <c r="B10" s="19"/>
      <c r="C10" s="20" t="s">
        <v>7</v>
      </c>
      <c r="D10" s="21" t="s">
        <v>8</v>
      </c>
      <c r="E10" s="23">
        <f>E11+E12+E13+E14+E15</f>
        <v>66443880.2</v>
      </c>
      <c r="F10" s="23">
        <f>F11+F12+F13+F14+F15</f>
        <v>47034621.41</v>
      </c>
      <c r="G10" s="24">
        <v>15730</v>
      </c>
      <c r="H10" s="24">
        <v>7785</v>
      </c>
      <c r="I10" s="24">
        <v>0</v>
      </c>
      <c r="J10" s="24">
        <v>32497666</v>
      </c>
      <c r="K10" s="24">
        <v>32497666</v>
      </c>
      <c r="L10" s="25">
        <v>7776831.04</v>
      </c>
      <c r="M10" s="26"/>
    </row>
    <row r="11" spans="1:12" s="27" customFormat="1" ht="72">
      <c r="A11" s="18"/>
      <c r="B11" s="19"/>
      <c r="C11" s="28" t="s">
        <v>9</v>
      </c>
      <c r="D11" s="29" t="s">
        <v>10</v>
      </c>
      <c r="E11" s="31">
        <v>30377308</v>
      </c>
      <c r="F11" s="31">
        <v>22572048.42</v>
      </c>
      <c r="G11" s="24"/>
      <c r="H11" s="24"/>
      <c r="I11" s="24"/>
      <c r="J11" s="24"/>
      <c r="K11" s="24"/>
      <c r="L11" s="25"/>
    </row>
    <row r="12" spans="1:12" s="36" customFormat="1" ht="54">
      <c r="A12" s="32" t="e">
        <f>#REF!+1</f>
        <v>#REF!</v>
      </c>
      <c r="B12" s="33" t="s">
        <v>11</v>
      </c>
      <c r="C12" s="28" t="s">
        <v>12</v>
      </c>
      <c r="D12" s="29" t="s">
        <v>13</v>
      </c>
      <c r="E12" s="31">
        <v>33254296.2</v>
      </c>
      <c r="F12" s="31">
        <v>24416605.83</v>
      </c>
      <c r="G12" s="34">
        <v>15730</v>
      </c>
      <c r="H12" s="34">
        <v>7785</v>
      </c>
      <c r="I12" s="34">
        <v>0</v>
      </c>
      <c r="J12" s="34">
        <v>13946380</v>
      </c>
      <c r="K12" s="34">
        <v>13946380</v>
      </c>
      <c r="L12" s="35">
        <v>3651227.02</v>
      </c>
    </row>
    <row r="13" spans="1:12" s="36" customFormat="1" ht="36">
      <c r="A13" s="32" t="e">
        <f>#REF!+1</f>
        <v>#REF!</v>
      </c>
      <c r="B13" s="33" t="s">
        <v>11</v>
      </c>
      <c r="C13" s="28" t="s">
        <v>14</v>
      </c>
      <c r="D13" s="29" t="s">
        <v>15</v>
      </c>
      <c r="E13" s="31">
        <v>66694</v>
      </c>
      <c r="F13" s="31"/>
      <c r="G13" s="34">
        <v>0</v>
      </c>
      <c r="H13" s="34">
        <v>0</v>
      </c>
      <c r="I13" s="34">
        <v>0</v>
      </c>
      <c r="J13" s="34">
        <v>18551286</v>
      </c>
      <c r="K13" s="34">
        <v>18551286</v>
      </c>
      <c r="L13" s="35">
        <v>4125604.02</v>
      </c>
    </row>
    <row r="14" spans="1:12" s="36" customFormat="1" ht="18">
      <c r="A14" s="32"/>
      <c r="B14" s="33"/>
      <c r="C14" s="28" t="s">
        <v>16</v>
      </c>
      <c r="D14" s="29" t="s">
        <v>17</v>
      </c>
      <c r="E14" s="31">
        <v>46010</v>
      </c>
      <c r="F14" s="31">
        <v>45967.16</v>
      </c>
      <c r="G14" s="34"/>
      <c r="H14" s="34"/>
      <c r="I14" s="34"/>
      <c r="J14" s="34"/>
      <c r="K14" s="34"/>
      <c r="L14" s="35"/>
    </row>
    <row r="15" spans="1:12" s="36" customFormat="1" ht="54">
      <c r="A15" s="32"/>
      <c r="B15" s="33"/>
      <c r="C15" s="28" t="s">
        <v>203</v>
      </c>
      <c r="D15" s="29" t="s">
        <v>204</v>
      </c>
      <c r="E15" s="31">
        <v>2699572</v>
      </c>
      <c r="F15" s="31"/>
      <c r="G15" s="34"/>
      <c r="H15" s="34"/>
      <c r="I15" s="34"/>
      <c r="J15" s="34"/>
      <c r="K15" s="34"/>
      <c r="L15" s="35"/>
    </row>
    <row r="16" spans="1:12" s="27" customFormat="1" ht="17.25">
      <c r="A16" s="18" t="e">
        <f>#REF!+1</f>
        <v>#REF!</v>
      </c>
      <c r="B16" s="19"/>
      <c r="C16" s="20" t="s">
        <v>18</v>
      </c>
      <c r="D16" s="21" t="s">
        <v>19</v>
      </c>
      <c r="E16" s="23">
        <f>E17+E18+E19+E20+E21+E22+E23</f>
        <v>373148912.65</v>
      </c>
      <c r="F16" s="23">
        <f>F17+F18+F19+F20+F21+F22+F23</f>
        <v>259146378.73</v>
      </c>
      <c r="G16" s="24">
        <v>0</v>
      </c>
      <c r="H16" s="24">
        <v>3268796.9</v>
      </c>
      <c r="I16" s="24">
        <v>724142.38</v>
      </c>
      <c r="J16" s="24">
        <v>238650755.46</v>
      </c>
      <c r="K16" s="24">
        <v>239456261.61</v>
      </c>
      <c r="L16" s="25">
        <v>61771910.7</v>
      </c>
    </row>
    <row r="17" spans="1:12" s="36" customFormat="1" ht="18">
      <c r="A17" s="32" t="e">
        <f>#REF!+1</f>
        <v>#REF!</v>
      </c>
      <c r="B17" s="33" t="s">
        <v>20</v>
      </c>
      <c r="C17" s="28" t="s">
        <v>21</v>
      </c>
      <c r="D17" s="37" t="s">
        <v>22</v>
      </c>
      <c r="E17" s="31">
        <v>104744033.37</v>
      </c>
      <c r="F17" s="31">
        <v>71627603.77</v>
      </c>
      <c r="G17" s="34">
        <v>0</v>
      </c>
      <c r="H17" s="34">
        <v>1599394.35</v>
      </c>
      <c r="I17" s="34">
        <v>186394.47</v>
      </c>
      <c r="J17" s="34">
        <v>82641348.14</v>
      </c>
      <c r="K17" s="34">
        <v>82844281.67</v>
      </c>
      <c r="L17" s="35">
        <v>21094780.32</v>
      </c>
    </row>
    <row r="18" spans="1:12" s="36" customFormat="1" ht="72">
      <c r="A18" s="32" t="e">
        <f>#REF!+1</f>
        <v>#REF!</v>
      </c>
      <c r="B18" s="33" t="s">
        <v>23</v>
      </c>
      <c r="C18" s="28" t="s">
        <v>24</v>
      </c>
      <c r="D18" s="37" t="s">
        <v>25</v>
      </c>
      <c r="E18" s="31">
        <v>229792893.13</v>
      </c>
      <c r="F18" s="31">
        <v>160638476.24</v>
      </c>
      <c r="G18" s="34">
        <v>0</v>
      </c>
      <c r="H18" s="34">
        <v>1550046.66</v>
      </c>
      <c r="I18" s="34">
        <v>510100.35</v>
      </c>
      <c r="J18" s="34">
        <v>133921370.32</v>
      </c>
      <c r="K18" s="34">
        <v>134465950.83</v>
      </c>
      <c r="L18" s="35">
        <v>35272264.69</v>
      </c>
    </row>
    <row r="19" spans="1:12" s="36" customFormat="1" ht="36">
      <c r="A19" s="32" t="e">
        <f>#REF!+1</f>
        <v>#REF!</v>
      </c>
      <c r="B19" s="33" t="s">
        <v>26</v>
      </c>
      <c r="C19" s="28" t="s">
        <v>27</v>
      </c>
      <c r="D19" s="37" t="s">
        <v>28</v>
      </c>
      <c r="E19" s="31">
        <v>14765418.15</v>
      </c>
      <c r="F19" s="31">
        <v>10509638.47</v>
      </c>
      <c r="G19" s="34">
        <v>0</v>
      </c>
      <c r="H19" s="34">
        <v>85171.46</v>
      </c>
      <c r="I19" s="34">
        <v>680</v>
      </c>
      <c r="J19" s="34">
        <v>11605550</v>
      </c>
      <c r="K19" s="34">
        <v>11608275.51</v>
      </c>
      <c r="L19" s="35">
        <v>2908319.06</v>
      </c>
    </row>
    <row r="20" spans="1:12" s="36" customFormat="1" ht="54">
      <c r="A20" s="32"/>
      <c r="B20" s="33"/>
      <c r="C20" s="28" t="s">
        <v>29</v>
      </c>
      <c r="D20" s="37" t="s">
        <v>30</v>
      </c>
      <c r="E20" s="31">
        <v>11417318</v>
      </c>
      <c r="F20" s="31">
        <v>8420417.28</v>
      </c>
      <c r="G20" s="34"/>
      <c r="H20" s="34"/>
      <c r="I20" s="34"/>
      <c r="J20" s="34"/>
      <c r="K20" s="34"/>
      <c r="L20" s="35"/>
    </row>
    <row r="21" spans="1:12" s="36" customFormat="1" ht="18">
      <c r="A21" s="32"/>
      <c r="B21" s="33"/>
      <c r="C21" s="28" t="s">
        <v>31</v>
      </c>
      <c r="D21" s="37" t="s">
        <v>32</v>
      </c>
      <c r="E21" s="31">
        <v>921250</v>
      </c>
      <c r="F21" s="31">
        <v>594482.56</v>
      </c>
      <c r="G21" s="34"/>
      <c r="H21" s="34"/>
      <c r="I21" s="34"/>
      <c r="J21" s="34"/>
      <c r="K21" s="34"/>
      <c r="L21" s="35"/>
    </row>
    <row r="22" spans="1:12" s="36" customFormat="1" ht="18">
      <c r="A22" s="32"/>
      <c r="B22" s="33"/>
      <c r="C22" s="28" t="s">
        <v>33</v>
      </c>
      <c r="D22" s="37" t="s">
        <v>34</v>
      </c>
      <c r="E22" s="31">
        <v>8878984</v>
      </c>
      <c r="F22" s="31">
        <v>5996434.91</v>
      </c>
      <c r="G22" s="34"/>
      <c r="H22" s="34"/>
      <c r="I22" s="34"/>
      <c r="J22" s="34"/>
      <c r="K22" s="34"/>
      <c r="L22" s="35"/>
    </row>
    <row r="23" spans="1:12" s="36" customFormat="1" ht="18">
      <c r="A23" s="32"/>
      <c r="B23" s="33"/>
      <c r="C23" s="28" t="s">
        <v>175</v>
      </c>
      <c r="D23" s="29" t="s">
        <v>176</v>
      </c>
      <c r="E23" s="31">
        <v>2629016</v>
      </c>
      <c r="F23" s="31">
        <v>1359325.5</v>
      </c>
      <c r="G23" s="34"/>
      <c r="H23" s="34"/>
      <c r="I23" s="34"/>
      <c r="J23" s="34"/>
      <c r="K23" s="34"/>
      <c r="L23" s="35"/>
    </row>
    <row r="24" spans="1:13" s="27" customFormat="1" ht="17.25">
      <c r="A24" s="18" t="e">
        <f>#REF!+1</f>
        <v>#REF!</v>
      </c>
      <c r="B24" s="19"/>
      <c r="C24" s="20" t="s">
        <v>35</v>
      </c>
      <c r="D24" s="21" t="s">
        <v>36</v>
      </c>
      <c r="E24" s="23">
        <f>E25+E26+E27+E28+E29+E30</f>
        <v>85558040.11000001</v>
      </c>
      <c r="F24" s="23">
        <f>F25+F26+F27+F28+F29+F30</f>
        <v>68940612.02</v>
      </c>
      <c r="G24" s="24">
        <v>5134</v>
      </c>
      <c r="H24" s="24">
        <v>1070090.65</v>
      </c>
      <c r="I24" s="24">
        <v>1587988.55</v>
      </c>
      <c r="J24" s="24">
        <v>178822487</v>
      </c>
      <c r="K24" s="24">
        <v>180439065.78</v>
      </c>
      <c r="L24" s="25">
        <v>44204850.47</v>
      </c>
      <c r="M24" s="26"/>
    </row>
    <row r="25" spans="1:12" s="36" customFormat="1" ht="36">
      <c r="A25" s="32" t="e">
        <f>#REF!+1</f>
        <v>#REF!</v>
      </c>
      <c r="B25" s="33" t="s">
        <v>37</v>
      </c>
      <c r="C25" s="28" t="s">
        <v>38</v>
      </c>
      <c r="D25" s="29" t="s">
        <v>39</v>
      </c>
      <c r="E25" s="31">
        <v>57861590.02</v>
      </c>
      <c r="F25" s="31">
        <v>46950500.05</v>
      </c>
      <c r="G25" s="34">
        <v>0</v>
      </c>
      <c r="H25" s="34">
        <v>608025.11</v>
      </c>
      <c r="I25" s="34">
        <v>1267299.4</v>
      </c>
      <c r="J25" s="34">
        <v>92475213</v>
      </c>
      <c r="K25" s="34">
        <v>93771102.03</v>
      </c>
      <c r="L25" s="35">
        <v>23840953.83</v>
      </c>
    </row>
    <row r="26" spans="1:12" s="36" customFormat="1" ht="36">
      <c r="A26" s="32" t="e">
        <f>#REF!+1</f>
        <v>#REF!</v>
      </c>
      <c r="B26" s="33" t="s">
        <v>40</v>
      </c>
      <c r="C26" s="28" t="s">
        <v>41</v>
      </c>
      <c r="D26" s="29" t="s">
        <v>42</v>
      </c>
      <c r="E26" s="31">
        <v>12149720.99</v>
      </c>
      <c r="F26" s="31">
        <v>11051553.8</v>
      </c>
      <c r="G26" s="34">
        <v>0</v>
      </c>
      <c r="H26" s="34">
        <v>6936.6</v>
      </c>
      <c r="I26" s="34">
        <v>88280.45</v>
      </c>
      <c r="J26" s="34">
        <v>23539654</v>
      </c>
      <c r="K26" s="34">
        <v>23627935</v>
      </c>
      <c r="L26" s="35">
        <v>5711309.12</v>
      </c>
    </row>
    <row r="27" spans="1:12" s="36" customFormat="1" ht="18">
      <c r="A27" s="32" t="e">
        <f>#REF!+1</f>
        <v>#REF!</v>
      </c>
      <c r="B27" s="33" t="s">
        <v>43</v>
      </c>
      <c r="C27" s="28" t="s">
        <v>44</v>
      </c>
      <c r="D27" s="29" t="s">
        <v>45</v>
      </c>
      <c r="E27" s="31">
        <v>1973927.81</v>
      </c>
      <c r="F27" s="31">
        <v>1973927.81</v>
      </c>
      <c r="G27" s="34">
        <v>0</v>
      </c>
      <c r="H27" s="34">
        <v>410638.94</v>
      </c>
      <c r="I27" s="34">
        <v>42478.7</v>
      </c>
      <c r="J27" s="34">
        <v>8993097</v>
      </c>
      <c r="K27" s="34">
        <v>9035575.75</v>
      </c>
      <c r="L27" s="35">
        <v>2003430.52</v>
      </c>
    </row>
    <row r="28" spans="1:12" s="36" customFormat="1" ht="54">
      <c r="A28" s="32" t="e">
        <f>#REF!+1</f>
        <v>#REF!</v>
      </c>
      <c r="B28" s="33" t="s">
        <v>46</v>
      </c>
      <c r="C28" s="28" t="s">
        <v>47</v>
      </c>
      <c r="D28" s="29" t="s">
        <v>48</v>
      </c>
      <c r="E28" s="31">
        <v>6860627</v>
      </c>
      <c r="F28" s="31">
        <v>4763743.77</v>
      </c>
      <c r="G28" s="34">
        <v>5134</v>
      </c>
      <c r="H28" s="34">
        <v>44490</v>
      </c>
      <c r="I28" s="34">
        <v>189930</v>
      </c>
      <c r="J28" s="34">
        <v>53814523</v>
      </c>
      <c r="K28" s="34">
        <v>54004453</v>
      </c>
      <c r="L28" s="35">
        <v>12649157</v>
      </c>
    </row>
    <row r="29" spans="1:12" s="36" customFormat="1" ht="36">
      <c r="A29" s="32"/>
      <c r="B29" s="33"/>
      <c r="C29" s="28" t="s">
        <v>49</v>
      </c>
      <c r="D29" s="29" t="s">
        <v>50</v>
      </c>
      <c r="E29" s="31">
        <v>6391174.29</v>
      </c>
      <c r="F29" s="31">
        <v>3879886.59</v>
      </c>
      <c r="G29" s="34"/>
      <c r="H29" s="34"/>
      <c r="I29" s="34"/>
      <c r="J29" s="34"/>
      <c r="K29" s="34"/>
      <c r="L29" s="35"/>
    </row>
    <row r="30" spans="1:12" s="36" customFormat="1" ht="36">
      <c r="A30" s="32"/>
      <c r="B30" s="33"/>
      <c r="C30" s="28" t="s">
        <v>184</v>
      </c>
      <c r="D30" s="29" t="s">
        <v>185</v>
      </c>
      <c r="E30" s="31">
        <v>321000</v>
      </c>
      <c r="F30" s="31">
        <v>321000</v>
      </c>
      <c r="G30" s="34"/>
      <c r="H30" s="34"/>
      <c r="I30" s="34"/>
      <c r="J30" s="34"/>
      <c r="K30" s="34"/>
      <c r="L30" s="35"/>
    </row>
    <row r="31" spans="1:14" s="27" customFormat="1" ht="17.25">
      <c r="A31" s="18" t="e">
        <f>#REF!+1</f>
        <v>#REF!</v>
      </c>
      <c r="B31" s="19"/>
      <c r="C31" s="38" t="s">
        <v>51</v>
      </c>
      <c r="D31" s="39" t="s">
        <v>52</v>
      </c>
      <c r="E31" s="40">
        <f>E32+E33+E34+E35+E36+E40+E41+E42+E43+E44+E45+E46+E47+E48</f>
        <v>23121480.91</v>
      </c>
      <c r="F31" s="40">
        <f>F32+F33+F34+F35+F36+F40+F41+F42+F43+F44+F45+F46+F47+F48</f>
        <v>16473257.410000004</v>
      </c>
      <c r="G31" s="24">
        <v>0</v>
      </c>
      <c r="H31" s="24">
        <v>5101.33</v>
      </c>
      <c r="I31" s="24">
        <v>29698.98</v>
      </c>
      <c r="J31" s="24">
        <v>264753533</v>
      </c>
      <c r="K31" s="24">
        <v>264783231.98</v>
      </c>
      <c r="L31" s="25">
        <v>129094976.12</v>
      </c>
      <c r="M31" s="26"/>
      <c r="N31" s="26"/>
    </row>
    <row r="32" spans="1:12" s="36" customFormat="1" ht="36">
      <c r="A32" s="32"/>
      <c r="B32" s="33"/>
      <c r="C32" s="28" t="s">
        <v>56</v>
      </c>
      <c r="D32" s="37" t="s">
        <v>57</v>
      </c>
      <c r="E32" s="93">
        <v>237400</v>
      </c>
      <c r="F32" s="93">
        <v>194931</v>
      </c>
      <c r="G32" s="34"/>
      <c r="H32" s="34"/>
      <c r="I32" s="34"/>
      <c r="J32" s="34"/>
      <c r="K32" s="34"/>
      <c r="L32" s="35"/>
    </row>
    <row r="33" spans="1:12" s="36" customFormat="1" ht="36">
      <c r="A33" s="32" t="e">
        <f>#REF!+1</f>
        <v>#REF!</v>
      </c>
      <c r="B33" s="33" t="s">
        <v>58</v>
      </c>
      <c r="C33" s="28" t="s">
        <v>59</v>
      </c>
      <c r="D33" s="41" t="s">
        <v>60</v>
      </c>
      <c r="E33" s="93">
        <v>10000</v>
      </c>
      <c r="F33" s="93">
        <v>2454.01</v>
      </c>
      <c r="G33" s="34">
        <v>0</v>
      </c>
      <c r="H33" s="34">
        <v>0</v>
      </c>
      <c r="I33" s="34">
        <v>0</v>
      </c>
      <c r="J33" s="34">
        <v>472498</v>
      </c>
      <c r="K33" s="34">
        <v>472498</v>
      </c>
      <c r="L33" s="35">
        <v>81016.18</v>
      </c>
    </row>
    <row r="34" spans="1:12" s="36" customFormat="1" ht="54">
      <c r="A34" s="32" t="e">
        <f>#REF!+1</f>
        <v>#REF!</v>
      </c>
      <c r="B34" s="33" t="s">
        <v>55</v>
      </c>
      <c r="C34" s="28" t="s">
        <v>61</v>
      </c>
      <c r="D34" s="41" t="s">
        <v>62</v>
      </c>
      <c r="E34" s="93">
        <v>5600000</v>
      </c>
      <c r="F34" s="93">
        <v>3729329</v>
      </c>
      <c r="G34" s="34">
        <v>0</v>
      </c>
      <c r="H34" s="34">
        <v>0</v>
      </c>
      <c r="I34" s="34">
        <v>0</v>
      </c>
      <c r="J34" s="34">
        <v>228900</v>
      </c>
      <c r="K34" s="34">
        <v>228900</v>
      </c>
      <c r="L34" s="35">
        <v>6600</v>
      </c>
    </row>
    <row r="35" spans="1:12" s="36" customFormat="1" ht="36">
      <c r="A35" s="32" t="e">
        <f>#REF!+1</f>
        <v>#REF!</v>
      </c>
      <c r="B35" s="33" t="s">
        <v>54</v>
      </c>
      <c r="C35" s="28" t="s">
        <v>63</v>
      </c>
      <c r="D35" s="41" t="s">
        <v>64</v>
      </c>
      <c r="E35" s="93">
        <v>470000</v>
      </c>
      <c r="F35" s="93">
        <v>222741.27</v>
      </c>
      <c r="G35" s="34">
        <v>0</v>
      </c>
      <c r="H35" s="34">
        <v>0</v>
      </c>
      <c r="I35" s="34">
        <v>0</v>
      </c>
      <c r="J35" s="34">
        <v>5000</v>
      </c>
      <c r="K35" s="34">
        <v>5000</v>
      </c>
      <c r="L35" s="35">
        <v>0</v>
      </c>
    </row>
    <row r="36" spans="1:12" s="36" customFormat="1" ht="36">
      <c r="A36" s="32" t="e">
        <f>#REF!+1</f>
        <v>#REF!</v>
      </c>
      <c r="B36" s="33" t="s">
        <v>65</v>
      </c>
      <c r="C36" s="28" t="s">
        <v>186</v>
      </c>
      <c r="D36" s="43" t="s">
        <v>187</v>
      </c>
      <c r="E36" s="93">
        <v>116562</v>
      </c>
      <c r="F36" s="93">
        <v>6987.93</v>
      </c>
      <c r="G36" s="34">
        <v>0</v>
      </c>
      <c r="H36" s="34">
        <v>0</v>
      </c>
      <c r="I36" s="34">
        <v>0</v>
      </c>
      <c r="J36" s="34">
        <v>1059500</v>
      </c>
      <c r="K36" s="34">
        <v>1059500</v>
      </c>
      <c r="L36" s="35">
        <v>188689.11</v>
      </c>
    </row>
    <row r="37" spans="1:12" s="36" customFormat="1" ht="18.75" customHeight="1">
      <c r="A37" s="32"/>
      <c r="B37" s="33"/>
      <c r="C37" s="103"/>
      <c r="D37" s="104"/>
      <c r="E37" s="106"/>
      <c r="F37" s="107"/>
      <c r="G37" s="34"/>
      <c r="H37" s="34"/>
      <c r="I37" s="34"/>
      <c r="J37" s="34"/>
      <c r="K37" s="34"/>
      <c r="L37" s="35"/>
    </row>
    <row r="38" spans="1:12" s="36" customFormat="1" ht="18">
      <c r="A38" s="32"/>
      <c r="B38" s="33"/>
      <c r="C38" s="4"/>
      <c r="D38" s="5"/>
      <c r="E38" s="99" t="s">
        <v>53</v>
      </c>
      <c r="F38" s="105"/>
      <c r="G38" s="34"/>
      <c r="H38" s="34"/>
      <c r="I38" s="34"/>
      <c r="J38" s="34"/>
      <c r="K38" s="34"/>
      <c r="L38" s="35"/>
    </row>
    <row r="39" spans="1:12" s="36" customFormat="1" ht="36">
      <c r="A39" s="32"/>
      <c r="B39" s="33"/>
      <c r="C39" s="9" t="s">
        <v>4</v>
      </c>
      <c r="D39" s="9" t="s">
        <v>5</v>
      </c>
      <c r="E39" s="102" t="s">
        <v>192</v>
      </c>
      <c r="F39" s="102" t="s">
        <v>202</v>
      </c>
      <c r="G39" s="34"/>
      <c r="H39" s="34"/>
      <c r="I39" s="34"/>
      <c r="J39" s="34"/>
      <c r="K39" s="34"/>
      <c r="L39" s="35"/>
    </row>
    <row r="40" spans="1:12" s="36" customFormat="1" ht="72">
      <c r="A40" s="32" t="e">
        <f>#REF!+1</f>
        <v>#REF!</v>
      </c>
      <c r="B40" s="33" t="s">
        <v>24</v>
      </c>
      <c r="C40" s="28" t="s">
        <v>66</v>
      </c>
      <c r="D40" s="29" t="s">
        <v>67</v>
      </c>
      <c r="E40" s="93">
        <v>7513091</v>
      </c>
      <c r="F40" s="93">
        <v>5341675.98</v>
      </c>
      <c r="G40" s="34">
        <v>0</v>
      </c>
      <c r="H40" s="34">
        <v>5101.33</v>
      </c>
      <c r="I40" s="34">
        <v>0</v>
      </c>
      <c r="J40" s="34">
        <v>4105724</v>
      </c>
      <c r="K40" s="34">
        <v>4105724</v>
      </c>
      <c r="L40" s="35">
        <v>1059672.94</v>
      </c>
    </row>
    <row r="41" spans="1:12" s="36" customFormat="1" ht="36">
      <c r="A41" s="32"/>
      <c r="B41" s="33"/>
      <c r="C41" s="28" t="s">
        <v>68</v>
      </c>
      <c r="D41" s="29" t="s">
        <v>69</v>
      </c>
      <c r="E41" s="93">
        <v>986180</v>
      </c>
      <c r="F41" s="93">
        <v>682243.12</v>
      </c>
      <c r="G41" s="34"/>
      <c r="H41" s="34"/>
      <c r="I41" s="34"/>
      <c r="J41" s="34"/>
      <c r="K41" s="34"/>
      <c r="L41" s="35"/>
    </row>
    <row r="42" spans="1:12" s="36" customFormat="1" ht="18">
      <c r="A42" s="32" t="e">
        <f>#REF!+1</f>
        <v>#REF!</v>
      </c>
      <c r="B42" s="33" t="s">
        <v>65</v>
      </c>
      <c r="C42" s="28" t="s">
        <v>70</v>
      </c>
      <c r="D42" s="43" t="s">
        <v>71</v>
      </c>
      <c r="E42" s="93">
        <v>28500</v>
      </c>
      <c r="F42" s="93">
        <v>18204.96</v>
      </c>
      <c r="G42" s="34">
        <v>0</v>
      </c>
      <c r="H42" s="34">
        <v>0</v>
      </c>
      <c r="I42" s="34">
        <v>0</v>
      </c>
      <c r="J42" s="34">
        <v>612242</v>
      </c>
      <c r="K42" s="34">
        <v>612242</v>
      </c>
      <c r="L42" s="35">
        <v>141336.13</v>
      </c>
    </row>
    <row r="43" spans="1:12" s="36" customFormat="1" ht="54">
      <c r="A43" s="32" t="e">
        <f>#REF!+1</f>
        <v>#REF!</v>
      </c>
      <c r="B43" s="33" t="s">
        <v>65</v>
      </c>
      <c r="C43" s="28" t="s">
        <v>72</v>
      </c>
      <c r="D43" s="43" t="s">
        <v>73</v>
      </c>
      <c r="E43" s="93">
        <v>514074</v>
      </c>
      <c r="F43" s="93">
        <v>319214.18</v>
      </c>
      <c r="G43" s="34">
        <v>0</v>
      </c>
      <c r="H43" s="34">
        <v>0</v>
      </c>
      <c r="I43" s="34">
        <v>0</v>
      </c>
      <c r="J43" s="34">
        <v>81778</v>
      </c>
      <c r="K43" s="34">
        <v>81778</v>
      </c>
      <c r="L43" s="35">
        <v>19483.65</v>
      </c>
    </row>
    <row r="44" spans="1:12" s="36" customFormat="1" ht="90">
      <c r="A44" s="32" t="e">
        <f>#REF!+1</f>
        <v>#REF!</v>
      </c>
      <c r="B44" s="33" t="s">
        <v>65</v>
      </c>
      <c r="C44" s="28" t="s">
        <v>74</v>
      </c>
      <c r="D44" s="43" t="s">
        <v>75</v>
      </c>
      <c r="E44" s="93">
        <v>700100</v>
      </c>
      <c r="F44" s="93">
        <v>458212.77</v>
      </c>
      <c r="G44" s="34">
        <v>0</v>
      </c>
      <c r="H44" s="34">
        <v>0</v>
      </c>
      <c r="I44" s="34">
        <v>0</v>
      </c>
      <c r="J44" s="34">
        <v>582170</v>
      </c>
      <c r="K44" s="34">
        <v>582170</v>
      </c>
      <c r="L44" s="35">
        <v>0</v>
      </c>
    </row>
    <row r="45" spans="1:12" s="36" customFormat="1" ht="36">
      <c r="A45" s="32" t="e">
        <f>#REF!+1</f>
        <v>#REF!</v>
      </c>
      <c r="B45" s="33" t="s">
        <v>21</v>
      </c>
      <c r="C45" s="28" t="s">
        <v>76</v>
      </c>
      <c r="D45" s="29" t="s">
        <v>77</v>
      </c>
      <c r="E45" s="93">
        <v>308965</v>
      </c>
      <c r="F45" s="93">
        <v>219344.13</v>
      </c>
      <c r="G45" s="34">
        <v>0</v>
      </c>
      <c r="H45" s="34">
        <v>0</v>
      </c>
      <c r="I45" s="34">
        <v>0</v>
      </c>
      <c r="J45" s="34">
        <v>561642</v>
      </c>
      <c r="K45" s="34">
        <v>561642</v>
      </c>
      <c r="L45" s="35">
        <v>130443.81</v>
      </c>
    </row>
    <row r="46" spans="1:12" s="36" customFormat="1" ht="54">
      <c r="A46" s="32"/>
      <c r="B46" s="33"/>
      <c r="C46" s="28" t="s">
        <v>78</v>
      </c>
      <c r="D46" s="29" t="s">
        <v>79</v>
      </c>
      <c r="E46" s="93">
        <v>132844.91</v>
      </c>
      <c r="F46" s="93">
        <v>82980.21</v>
      </c>
      <c r="G46" s="34"/>
      <c r="H46" s="34"/>
      <c r="I46" s="34"/>
      <c r="J46" s="34"/>
      <c r="K46" s="34"/>
      <c r="L46" s="35"/>
    </row>
    <row r="47" spans="1:12" s="36" customFormat="1" ht="18">
      <c r="A47" s="32" t="e">
        <f>#REF!+1</f>
        <v>#REF!</v>
      </c>
      <c r="B47" s="33" t="s">
        <v>55</v>
      </c>
      <c r="C47" s="28" t="s">
        <v>80</v>
      </c>
      <c r="D47" s="29" t="s">
        <v>81</v>
      </c>
      <c r="E47" s="93">
        <v>193300</v>
      </c>
      <c r="F47" s="93">
        <v>120153.72</v>
      </c>
      <c r="G47" s="34">
        <v>0</v>
      </c>
      <c r="H47" s="34">
        <v>0</v>
      </c>
      <c r="I47" s="34">
        <v>0</v>
      </c>
      <c r="J47" s="34">
        <v>219609</v>
      </c>
      <c r="K47" s="34">
        <v>219609</v>
      </c>
      <c r="L47" s="35">
        <v>24500</v>
      </c>
    </row>
    <row r="48" spans="1:12" s="36" customFormat="1" ht="36">
      <c r="A48" s="32"/>
      <c r="B48" s="33"/>
      <c r="C48" s="28" t="s">
        <v>177</v>
      </c>
      <c r="D48" s="29" t="s">
        <v>178</v>
      </c>
      <c r="E48" s="93">
        <v>6310464</v>
      </c>
      <c r="F48" s="93">
        <v>5074785.13</v>
      </c>
      <c r="G48" s="34"/>
      <c r="H48" s="34"/>
      <c r="I48" s="34"/>
      <c r="J48" s="34"/>
      <c r="K48" s="34"/>
      <c r="L48" s="35"/>
    </row>
    <row r="49" spans="1:12" s="27" customFormat="1" ht="17.25">
      <c r="A49" s="18" t="e">
        <f>#REF!+1</f>
        <v>#REF!</v>
      </c>
      <c r="B49" s="19"/>
      <c r="C49" s="20" t="s">
        <v>82</v>
      </c>
      <c r="D49" s="21" t="s">
        <v>83</v>
      </c>
      <c r="E49" s="23">
        <f>E50+E51+E52+E53+E54</f>
        <v>20095965.18</v>
      </c>
      <c r="F49" s="23">
        <f>F50+F51+F52+F53+F54</f>
        <v>13614570.820000002</v>
      </c>
      <c r="G49" s="24">
        <v>25989</v>
      </c>
      <c r="H49" s="24">
        <v>286794.69</v>
      </c>
      <c r="I49" s="24">
        <v>2100</v>
      </c>
      <c r="J49" s="24">
        <v>25284228</v>
      </c>
      <c r="K49" s="24">
        <v>25286328</v>
      </c>
      <c r="L49" s="25">
        <v>6423960.55</v>
      </c>
    </row>
    <row r="50" spans="1:12" s="36" customFormat="1" ht="18">
      <c r="A50" s="32" t="e">
        <f>#REF!+1</f>
        <v>#REF!</v>
      </c>
      <c r="B50" s="33" t="s">
        <v>84</v>
      </c>
      <c r="C50" s="28" t="s">
        <v>85</v>
      </c>
      <c r="D50" s="43" t="s">
        <v>86</v>
      </c>
      <c r="E50" s="31">
        <v>3022700</v>
      </c>
      <c r="F50" s="31">
        <v>2040638.72</v>
      </c>
      <c r="G50" s="34">
        <v>0</v>
      </c>
      <c r="H50" s="34">
        <v>0</v>
      </c>
      <c r="I50" s="34">
        <v>0</v>
      </c>
      <c r="J50" s="34">
        <v>2331173</v>
      </c>
      <c r="K50" s="34">
        <v>2331173</v>
      </c>
      <c r="L50" s="35">
        <v>657839.04</v>
      </c>
    </row>
    <row r="51" spans="1:13" s="36" customFormat="1" ht="18">
      <c r="A51" s="32" t="e">
        <f>#REF!+1</f>
        <v>#REF!</v>
      </c>
      <c r="B51" s="33" t="s">
        <v>87</v>
      </c>
      <c r="C51" s="28" t="s">
        <v>88</v>
      </c>
      <c r="D51" s="43" t="s">
        <v>89</v>
      </c>
      <c r="E51" s="31">
        <v>4683481</v>
      </c>
      <c r="F51" s="31">
        <v>3327274.48</v>
      </c>
      <c r="G51" s="34">
        <v>0</v>
      </c>
      <c r="H51" s="34">
        <v>0</v>
      </c>
      <c r="I51" s="34">
        <v>0</v>
      </c>
      <c r="J51" s="34">
        <v>250000</v>
      </c>
      <c r="K51" s="34">
        <v>250000</v>
      </c>
      <c r="L51" s="35">
        <v>53405</v>
      </c>
      <c r="M51" s="44"/>
    </row>
    <row r="52" spans="1:12" s="36" customFormat="1" ht="18">
      <c r="A52" s="32" t="e">
        <f>#REF!+1</f>
        <v>#REF!</v>
      </c>
      <c r="B52" s="33" t="s">
        <v>90</v>
      </c>
      <c r="C52" s="28" t="s">
        <v>91</v>
      </c>
      <c r="D52" s="43" t="s">
        <v>92</v>
      </c>
      <c r="E52" s="31">
        <v>2421102.18</v>
      </c>
      <c r="F52" s="31">
        <v>1740038.07</v>
      </c>
      <c r="G52" s="34">
        <v>0</v>
      </c>
      <c r="H52" s="34">
        <v>240</v>
      </c>
      <c r="I52" s="34">
        <v>2100</v>
      </c>
      <c r="J52" s="34">
        <v>3681864</v>
      </c>
      <c r="K52" s="34">
        <v>3683964</v>
      </c>
      <c r="L52" s="35">
        <v>973931.34</v>
      </c>
    </row>
    <row r="53" spans="1:12" s="36" customFormat="1" ht="36">
      <c r="A53" s="32" t="e">
        <f>#REF!+1</f>
        <v>#REF!</v>
      </c>
      <c r="B53" s="33" t="s">
        <v>90</v>
      </c>
      <c r="C53" s="28" t="s">
        <v>93</v>
      </c>
      <c r="D53" s="43" t="s">
        <v>94</v>
      </c>
      <c r="E53" s="31">
        <v>9164082</v>
      </c>
      <c r="F53" s="31">
        <v>6169511.17</v>
      </c>
      <c r="G53" s="34">
        <v>12990</v>
      </c>
      <c r="H53" s="34">
        <v>1336.81</v>
      </c>
      <c r="I53" s="34">
        <v>0</v>
      </c>
      <c r="J53" s="34">
        <v>1624539</v>
      </c>
      <c r="K53" s="34">
        <v>1624539</v>
      </c>
      <c r="L53" s="35">
        <v>421674.63</v>
      </c>
    </row>
    <row r="54" spans="1:12" s="36" customFormat="1" ht="18">
      <c r="A54" s="32" t="e">
        <f>#REF!+1</f>
        <v>#REF!</v>
      </c>
      <c r="B54" s="33" t="s">
        <v>95</v>
      </c>
      <c r="C54" s="28" t="s">
        <v>96</v>
      </c>
      <c r="D54" s="43" t="s">
        <v>97</v>
      </c>
      <c r="E54" s="31">
        <v>804600</v>
      </c>
      <c r="F54" s="31">
        <v>337108.38</v>
      </c>
      <c r="G54" s="34">
        <v>12999</v>
      </c>
      <c r="H54" s="34">
        <v>84201.26</v>
      </c>
      <c r="I54" s="34">
        <v>0</v>
      </c>
      <c r="J54" s="34">
        <v>7273817</v>
      </c>
      <c r="K54" s="34">
        <v>7273817</v>
      </c>
      <c r="L54" s="35">
        <v>1887265.77</v>
      </c>
    </row>
    <row r="55" spans="1:23" s="27" customFormat="1" ht="30" customHeight="1">
      <c r="A55" s="18" t="e">
        <f>#REF!+1</f>
        <v>#REF!</v>
      </c>
      <c r="B55" s="19"/>
      <c r="C55" s="20" t="s">
        <v>98</v>
      </c>
      <c r="D55" s="21" t="s">
        <v>99</v>
      </c>
      <c r="E55" s="23">
        <f>E56+E57+E58+E59+E60+E61</f>
        <v>15666251</v>
      </c>
      <c r="F55" s="23">
        <f>F56+F57+F58+F59+F60+F61</f>
        <v>10321611.93</v>
      </c>
      <c r="G55" s="24">
        <v>0</v>
      </c>
      <c r="H55" s="24">
        <v>289248.45</v>
      </c>
      <c r="I55" s="24">
        <v>87604.14</v>
      </c>
      <c r="J55" s="24">
        <v>10773998</v>
      </c>
      <c r="K55" s="24">
        <v>10895497.92</v>
      </c>
      <c r="L55" s="25">
        <v>2706139.43</v>
      </c>
      <c r="M55" s="80"/>
      <c r="N55" s="36"/>
      <c r="O55" s="36"/>
      <c r="P55" s="36"/>
      <c r="Q55" s="36"/>
      <c r="R55" s="36"/>
      <c r="S55" s="36"/>
      <c r="T55" s="36"/>
      <c r="U55" s="36"/>
      <c r="V55" s="36"/>
      <c r="W55" s="36"/>
    </row>
    <row r="56" spans="1:23" s="36" customFormat="1" ht="36">
      <c r="A56" s="32" t="e">
        <f>#REF!+1</f>
        <v>#REF!</v>
      </c>
      <c r="B56" s="33" t="s">
        <v>100</v>
      </c>
      <c r="C56" s="28" t="s">
        <v>101</v>
      </c>
      <c r="D56" s="45" t="s">
        <v>102</v>
      </c>
      <c r="E56" s="31">
        <v>85660</v>
      </c>
      <c r="F56" s="31">
        <v>56360.97</v>
      </c>
      <c r="G56" s="34">
        <v>0</v>
      </c>
      <c r="H56" s="34">
        <v>0</v>
      </c>
      <c r="I56" s="34">
        <v>0</v>
      </c>
      <c r="J56" s="34">
        <v>52486</v>
      </c>
      <c r="K56" s="34">
        <v>52486</v>
      </c>
      <c r="L56" s="35">
        <v>5860</v>
      </c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</row>
    <row r="57" spans="1:12" s="36" customFormat="1" ht="36">
      <c r="A57" s="32" t="e">
        <f>#REF!+1</f>
        <v>#REF!</v>
      </c>
      <c r="B57" s="33" t="s">
        <v>100</v>
      </c>
      <c r="C57" s="28" t="s">
        <v>103</v>
      </c>
      <c r="D57" s="45" t="s">
        <v>104</v>
      </c>
      <c r="E57" s="31">
        <v>65360</v>
      </c>
      <c r="F57" s="31">
        <v>41833.68</v>
      </c>
      <c r="G57" s="34">
        <v>0</v>
      </c>
      <c r="H57" s="34">
        <v>0</v>
      </c>
      <c r="I57" s="34">
        <v>0</v>
      </c>
      <c r="J57" s="34">
        <v>39977</v>
      </c>
      <c r="K57" s="34">
        <v>39977</v>
      </c>
      <c r="L57" s="35">
        <v>5757.28</v>
      </c>
    </row>
    <row r="58" spans="1:12" s="36" customFormat="1" ht="36">
      <c r="A58" s="32" t="e">
        <f>#REF!+1</f>
        <v>#REF!</v>
      </c>
      <c r="B58" s="33" t="s">
        <v>100</v>
      </c>
      <c r="C58" s="28" t="s">
        <v>105</v>
      </c>
      <c r="D58" s="45" t="s">
        <v>106</v>
      </c>
      <c r="E58" s="31">
        <v>20920</v>
      </c>
      <c r="F58" s="31">
        <v>4990</v>
      </c>
      <c r="G58" s="34">
        <v>0</v>
      </c>
      <c r="H58" s="34">
        <v>0</v>
      </c>
      <c r="I58" s="34">
        <v>0</v>
      </c>
      <c r="J58" s="34">
        <v>6490</v>
      </c>
      <c r="K58" s="34">
        <v>6490</v>
      </c>
      <c r="L58" s="35">
        <v>470</v>
      </c>
    </row>
    <row r="59" spans="1:12" s="36" customFormat="1" ht="36">
      <c r="A59" s="32" t="e">
        <f>#REF!+1</f>
        <v>#REF!</v>
      </c>
      <c r="B59" s="33" t="s">
        <v>100</v>
      </c>
      <c r="C59" s="28" t="s">
        <v>107</v>
      </c>
      <c r="D59" s="45" t="s">
        <v>108</v>
      </c>
      <c r="E59" s="31">
        <v>6102109</v>
      </c>
      <c r="F59" s="31">
        <v>4181439.78</v>
      </c>
      <c r="G59" s="34">
        <v>0</v>
      </c>
      <c r="H59" s="34">
        <v>12917.77</v>
      </c>
      <c r="I59" s="34">
        <v>1540</v>
      </c>
      <c r="J59" s="34">
        <v>3945117</v>
      </c>
      <c r="K59" s="34">
        <v>3956055</v>
      </c>
      <c r="L59" s="35">
        <v>927961</v>
      </c>
    </row>
    <row r="60" spans="1:12" s="36" customFormat="1" ht="18">
      <c r="A60" s="32" t="e">
        <f>#REF!+1</f>
        <v>#REF!</v>
      </c>
      <c r="B60" s="33"/>
      <c r="C60" s="28" t="s">
        <v>109</v>
      </c>
      <c r="D60" s="45" t="s">
        <v>110</v>
      </c>
      <c r="E60" s="31">
        <v>9241752</v>
      </c>
      <c r="F60" s="31">
        <v>5986942.5</v>
      </c>
      <c r="G60" s="34">
        <v>0</v>
      </c>
      <c r="H60" s="34">
        <v>276330.68</v>
      </c>
      <c r="I60" s="34">
        <v>86064.14</v>
      </c>
      <c r="J60" s="34">
        <v>6722428</v>
      </c>
      <c r="K60" s="34">
        <v>6832989.92</v>
      </c>
      <c r="L60" s="35">
        <v>1766091.15</v>
      </c>
    </row>
    <row r="61" spans="1:12" s="36" customFormat="1" ht="36">
      <c r="A61" s="32"/>
      <c r="B61" s="33"/>
      <c r="C61" s="28" t="s">
        <v>111</v>
      </c>
      <c r="D61" s="45" t="s">
        <v>112</v>
      </c>
      <c r="E61" s="31">
        <v>150450</v>
      </c>
      <c r="F61" s="31">
        <v>50045</v>
      </c>
      <c r="G61" s="34"/>
      <c r="H61" s="34"/>
      <c r="I61" s="34"/>
      <c r="J61" s="34"/>
      <c r="K61" s="34"/>
      <c r="L61" s="35"/>
    </row>
    <row r="62" spans="1:23" s="27" customFormat="1" ht="17.25">
      <c r="A62" s="18" t="e">
        <f>#REF!+1</f>
        <v>#REF!</v>
      </c>
      <c r="B62" s="19"/>
      <c r="C62" s="20" t="s">
        <v>113</v>
      </c>
      <c r="D62" s="46" t="s">
        <v>114</v>
      </c>
      <c r="E62" s="23">
        <f>E63+E64+E65</f>
        <v>68856177</v>
      </c>
      <c r="F62" s="23">
        <f>F63+F64+F65</f>
        <v>46273559.6</v>
      </c>
      <c r="G62" s="24">
        <v>15425</v>
      </c>
      <c r="H62" s="24">
        <v>0</v>
      </c>
      <c r="I62" s="24">
        <v>0</v>
      </c>
      <c r="J62" s="24">
        <v>40406681</v>
      </c>
      <c r="K62" s="24">
        <v>40406681</v>
      </c>
      <c r="L62" s="25">
        <v>5522723.39</v>
      </c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</row>
    <row r="63" spans="1:12" s="48" customFormat="1" ht="36">
      <c r="A63" s="47"/>
      <c r="B63" s="33"/>
      <c r="C63" s="28" t="s">
        <v>115</v>
      </c>
      <c r="D63" s="45" t="s">
        <v>116</v>
      </c>
      <c r="E63" s="31">
        <v>1541200</v>
      </c>
      <c r="F63" s="31">
        <v>1306075.94</v>
      </c>
      <c r="G63" s="34"/>
      <c r="H63" s="34"/>
      <c r="I63" s="34"/>
      <c r="J63" s="34"/>
      <c r="K63" s="34"/>
      <c r="L63" s="35"/>
    </row>
    <row r="64" spans="1:12" s="48" customFormat="1" ht="54">
      <c r="A64" s="47"/>
      <c r="B64" s="33"/>
      <c r="C64" s="28" t="s">
        <v>188</v>
      </c>
      <c r="D64" s="81" t="s">
        <v>189</v>
      </c>
      <c r="E64" s="31">
        <v>1685189.41</v>
      </c>
      <c r="F64" s="31">
        <v>819820.51</v>
      </c>
      <c r="G64" s="34"/>
      <c r="H64" s="34"/>
      <c r="I64" s="34"/>
      <c r="J64" s="34"/>
      <c r="K64" s="34"/>
      <c r="L64" s="35"/>
    </row>
    <row r="65" spans="1:12" s="36" customFormat="1" ht="18">
      <c r="A65" s="32"/>
      <c r="B65" s="33"/>
      <c r="C65" s="28" t="s">
        <v>117</v>
      </c>
      <c r="D65" s="49" t="s">
        <v>118</v>
      </c>
      <c r="E65" s="31">
        <v>65629787.59</v>
      </c>
      <c r="F65" s="31">
        <v>44147663.15</v>
      </c>
      <c r="G65" s="34"/>
      <c r="H65" s="34"/>
      <c r="I65" s="34"/>
      <c r="J65" s="34"/>
      <c r="K65" s="34"/>
      <c r="L65" s="35"/>
    </row>
    <row r="66" spans="1:13" s="27" customFormat="1" ht="17.25">
      <c r="A66" s="18" t="e">
        <f>#REF!+1</f>
        <v>#REF!</v>
      </c>
      <c r="B66" s="19"/>
      <c r="C66" s="20" t="s">
        <v>119</v>
      </c>
      <c r="D66" s="39" t="s">
        <v>120</v>
      </c>
      <c r="E66" s="23">
        <f>E67</f>
        <v>333850</v>
      </c>
      <c r="F66" s="23">
        <f>F67</f>
        <v>0</v>
      </c>
      <c r="G66" s="24">
        <v>2334.13</v>
      </c>
      <c r="H66" s="24">
        <v>0</v>
      </c>
      <c r="I66" s="24">
        <v>0</v>
      </c>
      <c r="J66" s="24">
        <v>10202913</v>
      </c>
      <c r="K66" s="24">
        <v>10202913</v>
      </c>
      <c r="L66" s="25">
        <v>2334.13</v>
      </c>
      <c r="M66" s="26"/>
    </row>
    <row r="67" spans="1:12" s="36" customFormat="1" ht="18">
      <c r="A67" s="32" t="e">
        <f>#REF!+1</f>
        <v>#REF!</v>
      </c>
      <c r="B67" s="33" t="s">
        <v>121</v>
      </c>
      <c r="C67" s="28" t="s">
        <v>122</v>
      </c>
      <c r="D67" s="29" t="s">
        <v>123</v>
      </c>
      <c r="E67" s="31">
        <v>333850</v>
      </c>
      <c r="F67" s="31"/>
      <c r="G67" s="34">
        <v>0</v>
      </c>
      <c r="H67" s="34">
        <v>0</v>
      </c>
      <c r="I67" s="34">
        <v>0</v>
      </c>
      <c r="J67" s="34">
        <v>80000</v>
      </c>
      <c r="K67" s="34">
        <v>80000</v>
      </c>
      <c r="L67" s="35">
        <v>0</v>
      </c>
    </row>
    <row r="68" spans="1:12" s="36" customFormat="1" ht="34.5">
      <c r="A68" s="32"/>
      <c r="B68" s="33"/>
      <c r="C68" s="20" t="s">
        <v>126</v>
      </c>
      <c r="D68" s="21" t="s">
        <v>127</v>
      </c>
      <c r="E68" s="23">
        <f>E69+E70</f>
        <v>11071762</v>
      </c>
      <c r="F68" s="23">
        <f>F69+F70</f>
        <v>7058216.24</v>
      </c>
      <c r="G68" s="34"/>
      <c r="H68" s="34"/>
      <c r="I68" s="34"/>
      <c r="J68" s="34"/>
      <c r="K68" s="34"/>
      <c r="L68" s="35"/>
    </row>
    <row r="69" spans="1:12" s="36" customFormat="1" ht="18">
      <c r="A69" s="32"/>
      <c r="B69" s="33"/>
      <c r="C69" s="28" t="s">
        <v>179</v>
      </c>
      <c r="D69" s="29" t="s">
        <v>180</v>
      </c>
      <c r="E69" s="31">
        <v>101128</v>
      </c>
      <c r="F69" s="31">
        <v>58300</v>
      </c>
      <c r="G69" s="34"/>
      <c r="H69" s="34"/>
      <c r="I69" s="34"/>
      <c r="J69" s="34"/>
      <c r="K69" s="34"/>
      <c r="L69" s="35"/>
    </row>
    <row r="70" spans="1:12" s="27" customFormat="1" ht="54">
      <c r="A70" s="18" t="e">
        <f>#REF!+1</f>
        <v>#REF!</v>
      </c>
      <c r="B70" s="19"/>
      <c r="C70" s="28" t="s">
        <v>128</v>
      </c>
      <c r="D70" s="29" t="s">
        <v>129</v>
      </c>
      <c r="E70" s="31">
        <v>10970634</v>
      </c>
      <c r="F70" s="31">
        <v>6999916.24</v>
      </c>
      <c r="G70" s="24">
        <v>0</v>
      </c>
      <c r="H70" s="24">
        <v>0</v>
      </c>
      <c r="I70" s="24">
        <v>0</v>
      </c>
      <c r="J70" s="24">
        <v>10500000</v>
      </c>
      <c r="K70" s="24">
        <v>10500000</v>
      </c>
      <c r="L70" s="25">
        <v>0</v>
      </c>
    </row>
    <row r="71" spans="1:12" s="36" customFormat="1" ht="34.5">
      <c r="A71" s="32" t="e">
        <f>#REF!+1</f>
        <v>#REF!</v>
      </c>
      <c r="B71" s="33" t="s">
        <v>130</v>
      </c>
      <c r="C71" s="20" t="s">
        <v>131</v>
      </c>
      <c r="D71" s="39" t="s">
        <v>132</v>
      </c>
      <c r="E71" s="23">
        <f>E72+E73</f>
        <v>1471487</v>
      </c>
      <c r="F71" s="23">
        <f>F72+F73</f>
        <v>506058.72</v>
      </c>
      <c r="G71" s="34">
        <v>0</v>
      </c>
      <c r="H71" s="34">
        <v>0</v>
      </c>
      <c r="I71" s="34">
        <v>0</v>
      </c>
      <c r="J71" s="34">
        <v>10500000</v>
      </c>
      <c r="K71" s="34">
        <v>10500000</v>
      </c>
      <c r="L71" s="35">
        <v>0</v>
      </c>
    </row>
    <row r="72" spans="1:12" s="36" customFormat="1" ht="18">
      <c r="A72" s="32"/>
      <c r="B72" s="33"/>
      <c r="C72" s="28" t="s">
        <v>133</v>
      </c>
      <c r="D72" s="37" t="s">
        <v>134</v>
      </c>
      <c r="E72" s="31">
        <v>500000</v>
      </c>
      <c r="F72" s="31"/>
      <c r="G72" s="34"/>
      <c r="H72" s="34"/>
      <c r="I72" s="34"/>
      <c r="J72" s="34"/>
      <c r="K72" s="34"/>
      <c r="L72" s="35"/>
    </row>
    <row r="73" spans="1:12" s="36" customFormat="1" ht="18">
      <c r="A73" s="32"/>
      <c r="B73" s="33"/>
      <c r="C73" s="28" t="s">
        <v>190</v>
      </c>
      <c r="D73" s="37" t="s">
        <v>191</v>
      </c>
      <c r="E73" s="31">
        <v>971487</v>
      </c>
      <c r="F73" s="31">
        <v>506058.72</v>
      </c>
      <c r="G73" s="34"/>
      <c r="H73" s="34"/>
      <c r="I73" s="34"/>
      <c r="J73" s="34"/>
      <c r="K73" s="34"/>
      <c r="L73" s="35"/>
    </row>
    <row r="74" spans="1:13" s="27" customFormat="1" ht="34.5">
      <c r="A74" s="18" t="e">
        <f>#REF!+1</f>
        <v>#REF!</v>
      </c>
      <c r="B74" s="19"/>
      <c r="C74" s="20" t="s">
        <v>135</v>
      </c>
      <c r="D74" s="50" t="s">
        <v>136</v>
      </c>
      <c r="E74" s="23">
        <v>797446</v>
      </c>
      <c r="F74" s="23">
        <v>601255.91</v>
      </c>
      <c r="G74" s="24">
        <v>0</v>
      </c>
      <c r="H74" s="24">
        <v>0</v>
      </c>
      <c r="I74" s="24">
        <v>0</v>
      </c>
      <c r="J74" s="24">
        <v>1921391</v>
      </c>
      <c r="K74" s="24">
        <v>1921391</v>
      </c>
      <c r="L74" s="25">
        <v>404234.38</v>
      </c>
      <c r="M74" s="85"/>
    </row>
    <row r="75" spans="1:12" s="36" customFormat="1" ht="17.25">
      <c r="A75" s="32" t="e">
        <f>#REF!+1</f>
        <v>#REF!</v>
      </c>
      <c r="B75" s="33" t="s">
        <v>137</v>
      </c>
      <c r="C75" s="20" t="s">
        <v>138</v>
      </c>
      <c r="D75" s="50" t="s">
        <v>139</v>
      </c>
      <c r="E75" s="23">
        <v>4147921</v>
      </c>
      <c r="F75" s="23">
        <v>2883464.02</v>
      </c>
      <c r="G75" s="34">
        <v>0</v>
      </c>
      <c r="H75" s="34">
        <v>0</v>
      </c>
      <c r="I75" s="34">
        <v>0</v>
      </c>
      <c r="J75" s="34">
        <v>100000</v>
      </c>
      <c r="K75" s="34">
        <v>100000</v>
      </c>
      <c r="L75" s="35">
        <v>0</v>
      </c>
    </row>
    <row r="76" spans="1:13" s="36" customFormat="1" ht="17.25">
      <c r="A76" s="32"/>
      <c r="B76" s="33"/>
      <c r="C76" s="20" t="s">
        <v>171</v>
      </c>
      <c r="D76" s="50" t="s">
        <v>172</v>
      </c>
      <c r="E76" s="23">
        <v>366000</v>
      </c>
      <c r="F76" s="23"/>
      <c r="G76" s="34"/>
      <c r="H76" s="34"/>
      <c r="I76" s="34"/>
      <c r="J76" s="34"/>
      <c r="K76" s="34"/>
      <c r="L76" s="35"/>
      <c r="M76" s="80"/>
    </row>
    <row r="77" spans="1:12" s="36" customFormat="1" ht="17.25">
      <c r="A77" s="32" t="e">
        <f>A75+1</f>
        <v>#REF!</v>
      </c>
      <c r="B77" s="33" t="s">
        <v>137</v>
      </c>
      <c r="C77" s="20" t="s">
        <v>140</v>
      </c>
      <c r="D77" s="50" t="s">
        <v>141</v>
      </c>
      <c r="E77" s="23">
        <v>4555289</v>
      </c>
      <c r="F77" s="23">
        <v>2983921.38</v>
      </c>
      <c r="G77" s="34">
        <v>0</v>
      </c>
      <c r="H77" s="34">
        <v>0</v>
      </c>
      <c r="I77" s="34">
        <v>0</v>
      </c>
      <c r="J77" s="34">
        <v>100000</v>
      </c>
      <c r="K77" s="34">
        <v>100000</v>
      </c>
      <c r="L77" s="35">
        <v>0</v>
      </c>
    </row>
    <row r="78" spans="1:12" s="36" customFormat="1" ht="17.25">
      <c r="A78" s="32"/>
      <c r="B78" s="33"/>
      <c r="C78" s="20" t="s">
        <v>205</v>
      </c>
      <c r="D78" s="51" t="s">
        <v>206</v>
      </c>
      <c r="E78" s="23">
        <v>500000</v>
      </c>
      <c r="F78" s="23"/>
      <c r="G78" s="34"/>
      <c r="H78" s="34"/>
      <c r="I78" s="34"/>
      <c r="J78" s="34"/>
      <c r="K78" s="34"/>
      <c r="L78" s="35"/>
    </row>
    <row r="79" spans="1:12" s="36" customFormat="1" ht="71.25" customHeight="1">
      <c r="A79" s="32"/>
      <c r="B79" s="33"/>
      <c r="C79" s="20" t="s">
        <v>142</v>
      </c>
      <c r="D79" s="51" t="s">
        <v>143</v>
      </c>
      <c r="E79" s="23">
        <v>105200</v>
      </c>
      <c r="F79" s="23">
        <v>105200</v>
      </c>
      <c r="G79" s="34"/>
      <c r="H79" s="34"/>
      <c r="I79" s="34"/>
      <c r="J79" s="34"/>
      <c r="K79" s="34"/>
      <c r="L79" s="35"/>
    </row>
    <row r="80" spans="1:12" s="53" customFormat="1" ht="17.25">
      <c r="A80" s="52"/>
      <c r="B80" s="33"/>
      <c r="C80" s="20" t="s">
        <v>144</v>
      </c>
      <c r="D80" s="21" t="s">
        <v>145</v>
      </c>
      <c r="E80" s="23">
        <v>1924889</v>
      </c>
      <c r="F80" s="23"/>
      <c r="G80" s="34"/>
      <c r="H80" s="34"/>
      <c r="I80" s="34"/>
      <c r="J80" s="34"/>
      <c r="K80" s="34"/>
      <c r="L80" s="35"/>
    </row>
    <row r="81" spans="1:14" s="36" customFormat="1" ht="20.25">
      <c r="A81" s="32" t="e">
        <f>#REF!+1</f>
        <v>#REF!</v>
      </c>
      <c r="B81" s="33"/>
      <c r="C81" s="54"/>
      <c r="D81" s="55" t="s">
        <v>146</v>
      </c>
      <c r="E81" s="56">
        <f>E10+E16+E24+E31+E49+E55+E62+E66+E68+E71+E74+E75+E76+E77+E79+E80+E78</f>
        <v>678164551.05</v>
      </c>
      <c r="F81" s="56">
        <f>F10+F16+F24+F31+F49+F55+F62+F66+F68+F71+F74+F75+F76+F77+F79+F80+F78</f>
        <v>475942728.19000006</v>
      </c>
      <c r="G81" s="34">
        <v>11204020.7</v>
      </c>
      <c r="H81" s="34">
        <v>4927817.02</v>
      </c>
      <c r="I81" s="34">
        <v>2491179.92</v>
      </c>
      <c r="J81" s="34">
        <v>841863935.37</v>
      </c>
      <c r="K81" s="34">
        <v>844018788.07</v>
      </c>
      <c r="L81" s="35">
        <v>269231324.82</v>
      </c>
      <c r="M81" s="44"/>
      <c r="N81" s="44"/>
    </row>
    <row r="82" spans="1:13" s="36" customFormat="1" ht="24">
      <c r="A82" s="32"/>
      <c r="B82" s="57"/>
      <c r="C82" s="58"/>
      <c r="D82" s="59" t="s">
        <v>147</v>
      </c>
      <c r="E82" s="94"/>
      <c r="F82" s="95"/>
      <c r="G82" s="60"/>
      <c r="H82" s="60"/>
      <c r="I82" s="60"/>
      <c r="J82" s="60"/>
      <c r="K82" s="60"/>
      <c r="L82" s="61"/>
      <c r="M82" s="44"/>
    </row>
    <row r="83" spans="1:13" s="27" customFormat="1" ht="17.25">
      <c r="A83" s="18">
        <v>1</v>
      </c>
      <c r="B83" s="19"/>
      <c r="C83" s="20" t="s">
        <v>7</v>
      </c>
      <c r="D83" s="21" t="s">
        <v>8</v>
      </c>
      <c r="E83" s="23">
        <f>E84+E85</f>
        <v>730557.36</v>
      </c>
      <c r="F83" s="23">
        <f>F84+F85</f>
        <v>659123.5</v>
      </c>
      <c r="G83" s="24">
        <v>15730</v>
      </c>
      <c r="H83" s="24">
        <v>7785</v>
      </c>
      <c r="I83" s="24">
        <v>0</v>
      </c>
      <c r="J83" s="24">
        <v>32497666</v>
      </c>
      <c r="K83" s="24">
        <v>32497666</v>
      </c>
      <c r="L83" s="25">
        <v>7776831.04</v>
      </c>
      <c r="M83" s="26"/>
    </row>
    <row r="84" spans="1:12" s="36" customFormat="1" ht="72">
      <c r="A84" s="32" t="e">
        <f>#REF!+1</f>
        <v>#REF!</v>
      </c>
      <c r="B84" s="33" t="s">
        <v>11</v>
      </c>
      <c r="C84" s="28" t="s">
        <v>9</v>
      </c>
      <c r="D84" s="29" t="s">
        <v>10</v>
      </c>
      <c r="E84" s="31">
        <v>366729</v>
      </c>
      <c r="F84" s="31">
        <v>296692.02</v>
      </c>
      <c r="G84" s="34">
        <v>15730</v>
      </c>
      <c r="H84" s="34">
        <v>7785</v>
      </c>
      <c r="I84" s="34">
        <v>0</v>
      </c>
      <c r="J84" s="34">
        <v>13946380</v>
      </c>
      <c r="K84" s="34">
        <v>13946380</v>
      </c>
      <c r="L84" s="35">
        <v>3651227.02</v>
      </c>
    </row>
    <row r="85" spans="1:12" s="36" customFormat="1" ht="54">
      <c r="A85" s="32" t="e">
        <f>#REF!+1</f>
        <v>#REF!</v>
      </c>
      <c r="B85" s="33" t="s">
        <v>11</v>
      </c>
      <c r="C85" s="28" t="s">
        <v>12</v>
      </c>
      <c r="D85" s="29" t="s">
        <v>13</v>
      </c>
      <c r="E85" s="31">
        <v>363828.36</v>
      </c>
      <c r="F85" s="31">
        <v>362431.48</v>
      </c>
      <c r="G85" s="34">
        <v>0</v>
      </c>
      <c r="H85" s="34">
        <v>0</v>
      </c>
      <c r="I85" s="34">
        <v>0</v>
      </c>
      <c r="J85" s="34">
        <v>18551286</v>
      </c>
      <c r="K85" s="34">
        <v>18551286</v>
      </c>
      <c r="L85" s="35">
        <v>4125604.02</v>
      </c>
    </row>
    <row r="86" spans="1:12" s="27" customFormat="1" ht="17.25">
      <c r="A86" s="18" t="e">
        <f>#REF!+1</f>
        <v>#REF!</v>
      </c>
      <c r="B86" s="19"/>
      <c r="C86" s="20" t="s">
        <v>18</v>
      </c>
      <c r="D86" s="21" t="s">
        <v>19</v>
      </c>
      <c r="E86" s="23">
        <f>E87+E88+E89+E90+E91+E92+E93</f>
        <v>22263386.63</v>
      </c>
      <c r="F86" s="23">
        <f>F87+F88+F89+F90+F91+F92+F93</f>
        <v>8783790.040000001</v>
      </c>
      <c r="G86" s="24">
        <v>0</v>
      </c>
      <c r="H86" s="24">
        <v>3268796.9</v>
      </c>
      <c r="I86" s="24">
        <v>724142.38</v>
      </c>
      <c r="J86" s="24">
        <v>238650755.46</v>
      </c>
      <c r="K86" s="24">
        <v>239456261.61</v>
      </c>
      <c r="L86" s="25">
        <v>61771910.7</v>
      </c>
    </row>
    <row r="87" spans="1:12" s="36" customFormat="1" ht="18">
      <c r="A87" s="32" t="e">
        <f>#REF!+1</f>
        <v>#REF!</v>
      </c>
      <c r="B87" s="33" t="s">
        <v>20</v>
      </c>
      <c r="C87" s="28" t="s">
        <v>21</v>
      </c>
      <c r="D87" s="37" t="s">
        <v>22</v>
      </c>
      <c r="E87" s="31">
        <v>9846382.41</v>
      </c>
      <c r="F87" s="31">
        <v>3153118.56</v>
      </c>
      <c r="G87" s="34">
        <v>0</v>
      </c>
      <c r="H87" s="34">
        <v>1599394.35</v>
      </c>
      <c r="I87" s="34">
        <v>186394.47</v>
      </c>
      <c r="J87" s="34">
        <v>82641348.14</v>
      </c>
      <c r="K87" s="34">
        <v>82844281.67</v>
      </c>
      <c r="L87" s="35">
        <v>21094780.32</v>
      </c>
    </row>
    <row r="88" spans="1:12" s="36" customFormat="1" ht="72">
      <c r="A88" s="32" t="e">
        <f>#REF!+1</f>
        <v>#REF!</v>
      </c>
      <c r="B88" s="33" t="s">
        <v>23</v>
      </c>
      <c r="C88" s="28" t="s">
        <v>24</v>
      </c>
      <c r="D88" s="37" t="s">
        <v>25</v>
      </c>
      <c r="E88" s="31">
        <v>9297058.29</v>
      </c>
      <c r="F88" s="31">
        <v>3979474.19</v>
      </c>
      <c r="G88" s="34">
        <v>0</v>
      </c>
      <c r="H88" s="34">
        <v>1550046.66</v>
      </c>
      <c r="I88" s="34">
        <v>510100.35</v>
      </c>
      <c r="J88" s="34">
        <v>133921370.32</v>
      </c>
      <c r="K88" s="34">
        <v>134465950.83</v>
      </c>
      <c r="L88" s="35">
        <v>35272264.69</v>
      </c>
    </row>
    <row r="89" spans="1:12" s="36" customFormat="1" ht="36">
      <c r="A89" s="32" t="e">
        <f>#REF!+1</f>
        <v>#REF!</v>
      </c>
      <c r="B89" s="33" t="s">
        <v>26</v>
      </c>
      <c r="C89" s="28" t="s">
        <v>27</v>
      </c>
      <c r="D89" s="37" t="s">
        <v>28</v>
      </c>
      <c r="E89" s="31">
        <v>917428.71</v>
      </c>
      <c r="F89" s="31">
        <v>233598.05</v>
      </c>
      <c r="G89" s="34">
        <v>0</v>
      </c>
      <c r="H89" s="34">
        <v>85171.46</v>
      </c>
      <c r="I89" s="34">
        <v>680</v>
      </c>
      <c r="J89" s="34">
        <v>11605550</v>
      </c>
      <c r="K89" s="34">
        <v>11608275.51</v>
      </c>
      <c r="L89" s="35">
        <v>2908319.06</v>
      </c>
    </row>
    <row r="90" spans="1:12" s="36" customFormat="1" ht="54">
      <c r="A90" s="32"/>
      <c r="B90" s="33"/>
      <c r="C90" s="28" t="s">
        <v>29</v>
      </c>
      <c r="D90" s="37" t="s">
        <v>30</v>
      </c>
      <c r="E90" s="31">
        <v>1920764</v>
      </c>
      <c r="F90" s="31">
        <v>1182822.96</v>
      </c>
      <c r="G90" s="34"/>
      <c r="H90" s="34"/>
      <c r="I90" s="34"/>
      <c r="J90" s="34"/>
      <c r="K90" s="34"/>
      <c r="L90" s="35"/>
    </row>
    <row r="91" spans="1:12" s="36" customFormat="1" ht="18">
      <c r="A91" s="32" t="e">
        <f>#REF!+1</f>
        <v>#REF!</v>
      </c>
      <c r="B91" s="33" t="s">
        <v>148</v>
      </c>
      <c r="C91" s="28" t="s">
        <v>31</v>
      </c>
      <c r="D91" s="37" t="s">
        <v>32</v>
      </c>
      <c r="E91" s="31">
        <v>76915</v>
      </c>
      <c r="F91" s="31">
        <v>50065</v>
      </c>
      <c r="G91" s="34">
        <v>0</v>
      </c>
      <c r="H91" s="34">
        <v>0</v>
      </c>
      <c r="I91" s="34">
        <v>0</v>
      </c>
      <c r="J91" s="34">
        <v>1380853</v>
      </c>
      <c r="K91" s="34">
        <v>1380853</v>
      </c>
      <c r="L91" s="35">
        <v>282474.27</v>
      </c>
    </row>
    <row r="92" spans="1:12" s="36" customFormat="1" ht="18">
      <c r="A92" s="32" t="e">
        <f>#REF!+1</f>
        <v>#REF!</v>
      </c>
      <c r="B92" s="33" t="s">
        <v>148</v>
      </c>
      <c r="C92" s="28" t="s">
        <v>33</v>
      </c>
      <c r="D92" s="37" t="s">
        <v>34</v>
      </c>
      <c r="E92" s="31">
        <v>147046.22</v>
      </c>
      <c r="F92" s="31">
        <v>134431.3</v>
      </c>
      <c r="G92" s="34">
        <v>0</v>
      </c>
      <c r="H92" s="34">
        <v>2330.16</v>
      </c>
      <c r="I92" s="34">
        <v>90</v>
      </c>
      <c r="J92" s="34">
        <v>3450185</v>
      </c>
      <c r="K92" s="34">
        <v>3453835</v>
      </c>
      <c r="L92" s="35">
        <v>784431.55</v>
      </c>
    </row>
    <row r="93" spans="1:12" s="36" customFormat="1" ht="18">
      <c r="A93" s="32"/>
      <c r="B93" s="33"/>
      <c r="C93" s="28" t="s">
        <v>175</v>
      </c>
      <c r="D93" s="29" t="s">
        <v>176</v>
      </c>
      <c r="E93" s="31">
        <v>57792</v>
      </c>
      <c r="F93" s="31">
        <v>50279.98</v>
      </c>
      <c r="G93" s="34"/>
      <c r="H93" s="34"/>
      <c r="I93" s="34"/>
      <c r="J93" s="34"/>
      <c r="K93" s="34"/>
      <c r="L93" s="35"/>
    </row>
    <row r="94" spans="1:12" s="27" customFormat="1" ht="17.25">
      <c r="A94" s="18" t="e">
        <f>#REF!+1</f>
        <v>#REF!</v>
      </c>
      <c r="B94" s="19"/>
      <c r="C94" s="20" t="s">
        <v>35</v>
      </c>
      <c r="D94" s="21" t="s">
        <v>36</v>
      </c>
      <c r="E94" s="23">
        <f>E95+E96+E97+E98</f>
        <v>16692721.42</v>
      </c>
      <c r="F94" s="23">
        <f>F95+F96+F97+F98</f>
        <v>5994201.8</v>
      </c>
      <c r="G94" s="24">
        <v>5134</v>
      </c>
      <c r="H94" s="24">
        <v>1070090.65</v>
      </c>
      <c r="I94" s="24">
        <v>1587988.55</v>
      </c>
      <c r="J94" s="24">
        <v>178822487</v>
      </c>
      <c r="K94" s="24">
        <v>180439065.78</v>
      </c>
      <c r="L94" s="25">
        <v>44204850.47</v>
      </c>
    </row>
    <row r="95" spans="1:12" s="36" customFormat="1" ht="36">
      <c r="A95" s="32" t="e">
        <f>#REF!+1</f>
        <v>#REF!</v>
      </c>
      <c r="B95" s="33" t="s">
        <v>37</v>
      </c>
      <c r="C95" s="28" t="s">
        <v>38</v>
      </c>
      <c r="D95" s="29" t="s">
        <v>39</v>
      </c>
      <c r="E95" s="31">
        <v>12351757</v>
      </c>
      <c r="F95" s="31">
        <v>2751693.36</v>
      </c>
      <c r="G95" s="34">
        <v>0</v>
      </c>
      <c r="H95" s="34">
        <v>608025.11</v>
      </c>
      <c r="I95" s="34">
        <v>1267299.4</v>
      </c>
      <c r="J95" s="34">
        <v>92475213</v>
      </c>
      <c r="K95" s="34">
        <v>93771102.03</v>
      </c>
      <c r="L95" s="35">
        <v>23840953.83</v>
      </c>
    </row>
    <row r="96" spans="1:12" s="36" customFormat="1" ht="36">
      <c r="A96" s="32" t="e">
        <f>#REF!+1</f>
        <v>#REF!</v>
      </c>
      <c r="B96" s="33" t="s">
        <v>40</v>
      </c>
      <c r="C96" s="28" t="s">
        <v>41</v>
      </c>
      <c r="D96" s="29" t="s">
        <v>42</v>
      </c>
      <c r="E96" s="31">
        <v>4198964.42</v>
      </c>
      <c r="F96" s="31">
        <v>3102308.44</v>
      </c>
      <c r="G96" s="34">
        <v>0</v>
      </c>
      <c r="H96" s="34">
        <v>6936.6</v>
      </c>
      <c r="I96" s="34">
        <v>88280.45</v>
      </c>
      <c r="J96" s="34">
        <v>23539654</v>
      </c>
      <c r="K96" s="34">
        <v>23627935</v>
      </c>
      <c r="L96" s="35">
        <v>5711309.12</v>
      </c>
    </row>
    <row r="97" spans="1:12" s="36" customFormat="1" ht="18">
      <c r="A97" s="32" t="e">
        <f>#REF!+1</f>
        <v>#REF!</v>
      </c>
      <c r="B97" s="33" t="s">
        <v>43</v>
      </c>
      <c r="C97" s="28" t="s">
        <v>44</v>
      </c>
      <c r="D97" s="29" t="s">
        <v>45</v>
      </c>
      <c r="E97" s="31">
        <v>67000</v>
      </c>
      <c r="F97" s="31">
        <v>67000</v>
      </c>
      <c r="G97" s="34">
        <v>0</v>
      </c>
      <c r="H97" s="34">
        <v>410638.94</v>
      </c>
      <c r="I97" s="34">
        <v>42478.7</v>
      </c>
      <c r="J97" s="34">
        <v>8993097</v>
      </c>
      <c r="K97" s="34">
        <v>9035575.75</v>
      </c>
      <c r="L97" s="35">
        <v>2003430.52</v>
      </c>
    </row>
    <row r="98" spans="1:12" s="36" customFormat="1" ht="54">
      <c r="A98" s="32" t="e">
        <f>#REF!+1</f>
        <v>#REF!</v>
      </c>
      <c r="B98" s="33" t="s">
        <v>46</v>
      </c>
      <c r="C98" s="28" t="s">
        <v>47</v>
      </c>
      <c r="D98" s="29" t="s">
        <v>48</v>
      </c>
      <c r="E98" s="93">
        <v>75000</v>
      </c>
      <c r="F98" s="93">
        <v>73200</v>
      </c>
      <c r="G98" s="34">
        <v>5134</v>
      </c>
      <c r="H98" s="34">
        <v>44490</v>
      </c>
      <c r="I98" s="34">
        <v>189930</v>
      </c>
      <c r="J98" s="34">
        <v>53814523</v>
      </c>
      <c r="K98" s="34">
        <v>54004453</v>
      </c>
      <c r="L98" s="35">
        <v>12649157</v>
      </c>
    </row>
    <row r="99" spans="1:12" s="27" customFormat="1" ht="17.25">
      <c r="A99" s="18" t="e">
        <f>#REF!+1</f>
        <v>#REF!</v>
      </c>
      <c r="B99" s="19"/>
      <c r="C99" s="20" t="s">
        <v>51</v>
      </c>
      <c r="D99" s="21" t="s">
        <v>52</v>
      </c>
      <c r="E99" s="23">
        <f>SUM(E100:E105)</f>
        <v>1740458.69</v>
      </c>
      <c r="F99" s="23">
        <f>SUM(F100:F105)</f>
        <v>1691706.83</v>
      </c>
      <c r="G99" s="24">
        <v>0</v>
      </c>
      <c r="H99" s="24">
        <v>5101.33</v>
      </c>
      <c r="I99" s="24">
        <v>29698.98</v>
      </c>
      <c r="J99" s="24">
        <v>264753533</v>
      </c>
      <c r="K99" s="24">
        <v>264783231.98</v>
      </c>
      <c r="L99" s="25">
        <v>129094976.12</v>
      </c>
    </row>
    <row r="100" spans="1:12" s="36" customFormat="1" ht="72">
      <c r="A100" s="32" t="e">
        <f>#REF!+1</f>
        <v>#REF!</v>
      </c>
      <c r="B100" s="33" t="s">
        <v>24</v>
      </c>
      <c r="C100" s="28" t="s">
        <v>66</v>
      </c>
      <c r="D100" s="29" t="s">
        <v>67</v>
      </c>
      <c r="E100" s="31">
        <v>74680.2</v>
      </c>
      <c r="F100" s="31">
        <v>55398.34</v>
      </c>
      <c r="G100" s="34">
        <v>0</v>
      </c>
      <c r="H100" s="34">
        <v>5101.33</v>
      </c>
      <c r="I100" s="34">
        <v>0</v>
      </c>
      <c r="J100" s="34">
        <v>4105724</v>
      </c>
      <c r="K100" s="34">
        <v>4105724</v>
      </c>
      <c r="L100" s="35">
        <v>1059672.94</v>
      </c>
    </row>
    <row r="101" spans="1:12" s="36" customFormat="1" ht="18">
      <c r="A101" s="32"/>
      <c r="B101" s="33"/>
      <c r="C101" s="28" t="s">
        <v>207</v>
      </c>
      <c r="D101" s="29" t="s">
        <v>208</v>
      </c>
      <c r="E101" s="31">
        <v>38298</v>
      </c>
      <c r="F101" s="31">
        <v>38298</v>
      </c>
      <c r="G101" s="34"/>
      <c r="H101" s="34"/>
      <c r="I101" s="34"/>
      <c r="J101" s="34"/>
      <c r="K101" s="34"/>
      <c r="L101" s="35"/>
    </row>
    <row r="102" spans="1:12" s="36" customFormat="1" ht="36">
      <c r="A102" s="32"/>
      <c r="B102" s="33"/>
      <c r="C102" s="28" t="s">
        <v>209</v>
      </c>
      <c r="D102" s="29" t="s">
        <v>210</v>
      </c>
      <c r="E102" s="31">
        <v>67579.98</v>
      </c>
      <c r="F102" s="31">
        <v>67579.98</v>
      </c>
      <c r="G102" s="34"/>
      <c r="H102" s="34"/>
      <c r="I102" s="34"/>
      <c r="J102" s="34"/>
      <c r="K102" s="34"/>
      <c r="L102" s="35"/>
    </row>
    <row r="103" spans="1:12" s="36" customFormat="1" ht="18">
      <c r="A103" s="32"/>
      <c r="B103" s="33"/>
      <c r="C103" s="28" t="s">
        <v>80</v>
      </c>
      <c r="D103" s="29" t="s">
        <v>81</v>
      </c>
      <c r="E103" s="31">
        <v>106400.66</v>
      </c>
      <c r="F103" s="31">
        <v>106400.66</v>
      </c>
      <c r="G103" s="34"/>
      <c r="H103" s="34"/>
      <c r="I103" s="34"/>
      <c r="J103" s="34"/>
      <c r="K103" s="34"/>
      <c r="L103" s="35"/>
    </row>
    <row r="104" spans="1:12" s="36" customFormat="1" ht="54">
      <c r="A104" s="32"/>
      <c r="B104" s="33"/>
      <c r="C104" s="28" t="s">
        <v>211</v>
      </c>
      <c r="D104" s="29" t="s">
        <v>212</v>
      </c>
      <c r="E104" s="31">
        <v>1353299.85</v>
      </c>
      <c r="F104" s="31">
        <v>1353299.85</v>
      </c>
      <c r="G104" s="34"/>
      <c r="H104" s="34"/>
      <c r="I104" s="34"/>
      <c r="J104" s="34"/>
      <c r="K104" s="34"/>
      <c r="L104" s="35"/>
    </row>
    <row r="105" spans="1:12" s="36" customFormat="1" ht="36">
      <c r="A105" s="32" t="e">
        <f>#REF!+1</f>
        <v>#REF!</v>
      </c>
      <c r="B105" s="33" t="s">
        <v>149</v>
      </c>
      <c r="C105" s="28" t="s">
        <v>193</v>
      </c>
      <c r="D105" s="29" t="s">
        <v>194</v>
      </c>
      <c r="E105" s="31">
        <v>100200</v>
      </c>
      <c r="F105" s="31">
        <v>70730</v>
      </c>
      <c r="G105" s="34">
        <v>0</v>
      </c>
      <c r="H105" s="34">
        <v>0</v>
      </c>
      <c r="I105" s="34">
        <v>25012.08</v>
      </c>
      <c r="J105" s="34">
        <v>602979</v>
      </c>
      <c r="K105" s="34">
        <v>627991.08</v>
      </c>
      <c r="L105" s="35">
        <v>62679.23</v>
      </c>
    </row>
    <row r="106" spans="1:12" s="27" customFormat="1" ht="17.25">
      <c r="A106" s="18" t="e">
        <f>#REF!+1</f>
        <v>#REF!</v>
      </c>
      <c r="B106" s="19"/>
      <c r="C106" s="20" t="s">
        <v>82</v>
      </c>
      <c r="D106" s="21" t="s">
        <v>83</v>
      </c>
      <c r="E106" s="23">
        <f>E107+E108+E109+E110+E111</f>
        <v>1019346.6</v>
      </c>
      <c r="F106" s="23">
        <f>F107+F108+F109+F110+F111</f>
        <v>781641.81</v>
      </c>
      <c r="G106" s="24">
        <v>25989</v>
      </c>
      <c r="H106" s="24">
        <v>286794.69</v>
      </c>
      <c r="I106" s="24">
        <v>2100</v>
      </c>
      <c r="J106" s="24">
        <v>25284228</v>
      </c>
      <c r="K106" s="24">
        <v>25286328</v>
      </c>
      <c r="L106" s="25">
        <v>6423960.55</v>
      </c>
    </row>
    <row r="107" spans="1:12" s="48" customFormat="1" ht="18">
      <c r="A107" s="47"/>
      <c r="B107" s="33"/>
      <c r="C107" s="28" t="s">
        <v>85</v>
      </c>
      <c r="D107" s="43" t="s">
        <v>86</v>
      </c>
      <c r="E107" s="31">
        <v>71000</v>
      </c>
      <c r="F107" s="31">
        <v>71000</v>
      </c>
      <c r="G107" s="34"/>
      <c r="H107" s="34"/>
      <c r="I107" s="34"/>
      <c r="J107" s="34"/>
      <c r="K107" s="34"/>
      <c r="L107" s="35"/>
    </row>
    <row r="108" spans="1:12" s="36" customFormat="1" ht="18">
      <c r="A108" s="32" t="e">
        <f>#REF!+1</f>
        <v>#REF!</v>
      </c>
      <c r="B108" s="33" t="s">
        <v>90</v>
      </c>
      <c r="C108" s="28" t="s">
        <v>88</v>
      </c>
      <c r="D108" s="43" t="s">
        <v>89</v>
      </c>
      <c r="E108" s="31">
        <v>527787.6</v>
      </c>
      <c r="F108" s="31">
        <v>482819.03</v>
      </c>
      <c r="G108" s="34">
        <v>0</v>
      </c>
      <c r="H108" s="34">
        <v>240</v>
      </c>
      <c r="I108" s="34">
        <v>2100</v>
      </c>
      <c r="J108" s="34">
        <v>3681864</v>
      </c>
      <c r="K108" s="34">
        <v>3683964</v>
      </c>
      <c r="L108" s="35">
        <v>973931.34</v>
      </c>
    </row>
    <row r="109" spans="1:12" s="36" customFormat="1" ht="18">
      <c r="A109" s="32" t="e">
        <f>#REF!+1</f>
        <v>#REF!</v>
      </c>
      <c r="B109" s="33" t="s">
        <v>90</v>
      </c>
      <c r="C109" s="28" t="s">
        <v>91</v>
      </c>
      <c r="D109" s="43" t="s">
        <v>92</v>
      </c>
      <c r="E109" s="31">
        <v>64300</v>
      </c>
      <c r="F109" s="31">
        <v>33311.31</v>
      </c>
      <c r="G109" s="34">
        <v>12990</v>
      </c>
      <c r="H109" s="34">
        <v>1336.81</v>
      </c>
      <c r="I109" s="34">
        <v>0</v>
      </c>
      <c r="J109" s="34">
        <v>1624539</v>
      </c>
      <c r="K109" s="34">
        <v>1624539</v>
      </c>
      <c r="L109" s="35">
        <v>421674.63</v>
      </c>
    </row>
    <row r="110" spans="1:12" s="36" customFormat="1" ht="36">
      <c r="A110" s="32" t="e">
        <f>#REF!+1</f>
        <v>#REF!</v>
      </c>
      <c r="B110" s="33" t="s">
        <v>95</v>
      </c>
      <c r="C110" s="28" t="s">
        <v>93</v>
      </c>
      <c r="D110" s="43" t="s">
        <v>94</v>
      </c>
      <c r="E110" s="31">
        <v>330311</v>
      </c>
      <c r="F110" s="31">
        <v>186091.47</v>
      </c>
      <c r="G110" s="34">
        <v>12999</v>
      </c>
      <c r="H110" s="34">
        <v>84201.26</v>
      </c>
      <c r="I110" s="34">
        <v>0</v>
      </c>
      <c r="J110" s="34">
        <v>7273817</v>
      </c>
      <c r="K110" s="34">
        <v>7273817</v>
      </c>
      <c r="L110" s="35">
        <v>1887265.77</v>
      </c>
    </row>
    <row r="111" spans="1:12" s="36" customFormat="1" ht="18">
      <c r="A111" s="32"/>
      <c r="B111" s="33"/>
      <c r="C111" s="28" t="s">
        <v>96</v>
      </c>
      <c r="D111" s="43" t="s">
        <v>97</v>
      </c>
      <c r="E111" s="31">
        <v>25948</v>
      </c>
      <c r="F111" s="31">
        <v>8420</v>
      </c>
      <c r="G111" s="34"/>
      <c r="H111" s="34"/>
      <c r="I111" s="34"/>
      <c r="J111" s="34"/>
      <c r="K111" s="34"/>
      <c r="L111" s="35"/>
    </row>
    <row r="112" spans="1:23" s="27" customFormat="1" ht="17.25">
      <c r="A112" s="18" t="e">
        <f>#REF!+1</f>
        <v>#REF!</v>
      </c>
      <c r="B112" s="19"/>
      <c r="C112" s="20" t="s">
        <v>98</v>
      </c>
      <c r="D112" s="21" t="s">
        <v>99</v>
      </c>
      <c r="E112" s="23">
        <f>E113+E114</f>
        <v>2121939.1</v>
      </c>
      <c r="F112" s="23">
        <f>F113+F114</f>
        <v>632888.64</v>
      </c>
      <c r="G112" s="24">
        <v>0</v>
      </c>
      <c r="H112" s="24">
        <v>289248.45</v>
      </c>
      <c r="I112" s="24">
        <v>87604.14</v>
      </c>
      <c r="J112" s="24">
        <v>10773998</v>
      </c>
      <c r="K112" s="24">
        <v>10895497.92</v>
      </c>
      <c r="L112" s="25">
        <v>2706139.43</v>
      </c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</row>
    <row r="113" spans="1:12" s="36" customFormat="1" ht="36">
      <c r="A113" s="32" t="e">
        <f>#REF!+1</f>
        <v>#REF!</v>
      </c>
      <c r="B113" s="33" t="s">
        <v>100</v>
      </c>
      <c r="C113" s="28" t="s">
        <v>107</v>
      </c>
      <c r="D113" s="45" t="s">
        <v>150</v>
      </c>
      <c r="E113" s="31">
        <v>234121.99</v>
      </c>
      <c r="F113" s="31">
        <v>36046.66</v>
      </c>
      <c r="G113" s="34">
        <v>0</v>
      </c>
      <c r="H113" s="34">
        <v>12917.77</v>
      </c>
      <c r="I113" s="34">
        <v>1540</v>
      </c>
      <c r="J113" s="34">
        <v>3945117</v>
      </c>
      <c r="K113" s="34">
        <v>3956055</v>
      </c>
      <c r="L113" s="35">
        <v>927961</v>
      </c>
    </row>
    <row r="114" spans="1:12" s="36" customFormat="1" ht="18">
      <c r="A114" s="32" t="e">
        <f>#REF!+1</f>
        <v>#REF!</v>
      </c>
      <c r="B114" s="33"/>
      <c r="C114" s="28" t="s">
        <v>109</v>
      </c>
      <c r="D114" s="45" t="s">
        <v>110</v>
      </c>
      <c r="E114" s="31">
        <v>1887817.11</v>
      </c>
      <c r="F114" s="31">
        <v>596841.98</v>
      </c>
      <c r="G114" s="34">
        <v>0</v>
      </c>
      <c r="H114" s="34">
        <v>276330.68</v>
      </c>
      <c r="I114" s="34">
        <v>86064.14</v>
      </c>
      <c r="J114" s="34">
        <v>6722428</v>
      </c>
      <c r="K114" s="34">
        <v>6832989.92</v>
      </c>
      <c r="L114" s="35">
        <v>1766091.15</v>
      </c>
    </row>
    <row r="115" spans="1:23" s="27" customFormat="1" ht="17.25">
      <c r="A115" s="18" t="e">
        <f>#REF!+1</f>
        <v>#REF!</v>
      </c>
      <c r="B115" s="19"/>
      <c r="C115" s="20" t="s">
        <v>113</v>
      </c>
      <c r="D115" s="62" t="s">
        <v>114</v>
      </c>
      <c r="E115" s="23">
        <f>E116+E117+E118</f>
        <v>4351409</v>
      </c>
      <c r="F115" s="23">
        <f>F116+F117+F118</f>
        <v>2453065.86</v>
      </c>
      <c r="G115" s="24">
        <v>15425</v>
      </c>
      <c r="H115" s="24">
        <v>0</v>
      </c>
      <c r="I115" s="24">
        <v>0</v>
      </c>
      <c r="J115" s="24">
        <v>40406681</v>
      </c>
      <c r="K115" s="24">
        <v>40406681</v>
      </c>
      <c r="L115" s="25">
        <v>5522723.39</v>
      </c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</row>
    <row r="116" spans="1:12" s="48" customFormat="1" ht="36">
      <c r="A116" s="47"/>
      <c r="B116" s="33"/>
      <c r="C116" s="28" t="s">
        <v>151</v>
      </c>
      <c r="D116" s="45" t="s">
        <v>152</v>
      </c>
      <c r="E116" s="31">
        <v>2875000</v>
      </c>
      <c r="F116" s="31">
        <v>1713990.89</v>
      </c>
      <c r="G116" s="34"/>
      <c r="H116" s="34"/>
      <c r="I116" s="34"/>
      <c r="J116" s="34"/>
      <c r="K116" s="34"/>
      <c r="L116" s="35"/>
    </row>
    <row r="117" spans="1:12" s="36" customFormat="1" ht="36">
      <c r="A117" s="32" t="e">
        <f>#REF!+1</f>
        <v>#REF!</v>
      </c>
      <c r="B117" s="33" t="s">
        <v>153</v>
      </c>
      <c r="C117" s="28" t="s">
        <v>154</v>
      </c>
      <c r="D117" s="45" t="s">
        <v>155</v>
      </c>
      <c r="E117" s="31">
        <v>353560</v>
      </c>
      <c r="F117" s="31">
        <v>136818.2</v>
      </c>
      <c r="G117" s="34">
        <v>0</v>
      </c>
      <c r="H117" s="34">
        <v>0</v>
      </c>
      <c r="I117" s="34">
        <v>0</v>
      </c>
      <c r="J117" s="34">
        <v>4783391</v>
      </c>
      <c r="K117" s="34">
        <v>4783391</v>
      </c>
      <c r="L117" s="35">
        <v>0</v>
      </c>
    </row>
    <row r="118" spans="1:14" s="36" customFormat="1" ht="18">
      <c r="A118" s="32"/>
      <c r="B118" s="33"/>
      <c r="C118" s="42" t="s">
        <v>117</v>
      </c>
      <c r="D118" s="49" t="s">
        <v>118</v>
      </c>
      <c r="E118" s="63">
        <v>1122849</v>
      </c>
      <c r="F118" s="63">
        <v>602256.77</v>
      </c>
      <c r="G118" s="34"/>
      <c r="H118" s="34"/>
      <c r="I118" s="34"/>
      <c r="J118" s="34"/>
      <c r="K118" s="34"/>
      <c r="L118" s="35"/>
      <c r="M118" s="44"/>
      <c r="N118" s="44"/>
    </row>
    <row r="119" spans="1:12" s="36" customFormat="1" ht="17.25">
      <c r="A119" s="32"/>
      <c r="B119" s="33"/>
      <c r="C119" s="71" t="s">
        <v>124</v>
      </c>
      <c r="D119" s="74" t="s">
        <v>125</v>
      </c>
      <c r="E119" s="72">
        <f>SUM(E120:E125)</f>
        <v>15027955</v>
      </c>
      <c r="F119" s="72">
        <f>SUM(F120:F125)</f>
        <v>9176869.64</v>
      </c>
      <c r="G119" s="34"/>
      <c r="H119" s="34"/>
      <c r="I119" s="34"/>
      <c r="J119" s="34"/>
      <c r="K119" s="34"/>
      <c r="L119" s="35"/>
    </row>
    <row r="120" spans="1:12" s="36" customFormat="1" ht="36">
      <c r="A120" s="32"/>
      <c r="B120" s="33"/>
      <c r="C120" s="42" t="s">
        <v>157</v>
      </c>
      <c r="D120" s="73" t="s">
        <v>158</v>
      </c>
      <c r="E120" s="31">
        <v>3565000</v>
      </c>
      <c r="F120" s="31">
        <v>3368319.32</v>
      </c>
      <c r="G120" s="34"/>
      <c r="H120" s="34"/>
      <c r="I120" s="34"/>
      <c r="J120" s="34"/>
      <c r="K120" s="34"/>
      <c r="L120" s="35"/>
    </row>
    <row r="121" spans="1:12" s="36" customFormat="1" ht="18">
      <c r="A121" s="32"/>
      <c r="B121" s="33"/>
      <c r="C121" s="42" t="s">
        <v>181</v>
      </c>
      <c r="D121" s="75" t="s">
        <v>182</v>
      </c>
      <c r="E121" s="31">
        <v>3570387</v>
      </c>
      <c r="F121" s="31">
        <v>2362894.57</v>
      </c>
      <c r="G121" s="34"/>
      <c r="H121" s="34"/>
      <c r="I121" s="34"/>
      <c r="J121" s="34"/>
      <c r="K121" s="34"/>
      <c r="L121" s="35"/>
    </row>
    <row r="122" spans="1:12" s="36" customFormat="1" ht="18">
      <c r="A122" s="32"/>
      <c r="B122" s="33"/>
      <c r="C122" s="82" t="s">
        <v>195</v>
      </c>
      <c r="D122" s="83" t="s">
        <v>196</v>
      </c>
      <c r="E122" s="96">
        <v>628744</v>
      </c>
      <c r="F122" s="31">
        <v>254943.91</v>
      </c>
      <c r="G122" s="34"/>
      <c r="H122" s="34"/>
      <c r="I122" s="34"/>
      <c r="J122" s="34"/>
      <c r="K122" s="34"/>
      <c r="L122" s="35"/>
    </row>
    <row r="123" spans="1:12" s="36" customFormat="1" ht="18">
      <c r="A123" s="32" t="e">
        <f>#REF!+1</f>
        <v>#REF!</v>
      </c>
      <c r="B123" s="33" t="s">
        <v>121</v>
      </c>
      <c r="C123" s="42" t="s">
        <v>159</v>
      </c>
      <c r="D123" s="77" t="s">
        <v>160</v>
      </c>
      <c r="E123" s="31">
        <v>165000</v>
      </c>
      <c r="F123" s="31">
        <v>157028.08</v>
      </c>
      <c r="G123" s="34">
        <v>0</v>
      </c>
      <c r="H123" s="34">
        <v>0</v>
      </c>
      <c r="I123" s="34">
        <v>0</v>
      </c>
      <c r="J123" s="34">
        <v>80000</v>
      </c>
      <c r="K123" s="34">
        <v>80000</v>
      </c>
      <c r="L123" s="35">
        <v>0</v>
      </c>
    </row>
    <row r="124" spans="1:12" s="48" customFormat="1" ht="36">
      <c r="A124" s="47" t="e">
        <f>#REF!+1</f>
        <v>#REF!</v>
      </c>
      <c r="B124" s="33"/>
      <c r="C124" s="88" t="s">
        <v>197</v>
      </c>
      <c r="D124" s="89" t="s">
        <v>198</v>
      </c>
      <c r="E124" s="97">
        <v>699750</v>
      </c>
      <c r="F124" s="90"/>
      <c r="G124" s="34"/>
      <c r="H124" s="34"/>
      <c r="I124" s="34"/>
      <c r="J124" s="34"/>
      <c r="K124" s="34"/>
      <c r="L124" s="35"/>
    </row>
    <row r="125" spans="1:12" s="48" customFormat="1" ht="63.75" customHeight="1">
      <c r="A125" s="47"/>
      <c r="B125" s="86"/>
      <c r="C125" s="91" t="s">
        <v>213</v>
      </c>
      <c r="D125" s="84" t="s">
        <v>214</v>
      </c>
      <c r="E125" s="92">
        <v>6399074</v>
      </c>
      <c r="F125" s="92">
        <v>3033683.76</v>
      </c>
      <c r="G125" s="87"/>
      <c r="H125" s="34"/>
      <c r="I125" s="34"/>
      <c r="J125" s="34"/>
      <c r="K125" s="34"/>
      <c r="L125" s="35"/>
    </row>
    <row r="126" spans="1:12" s="27" customFormat="1" ht="34.5">
      <c r="A126" s="18" t="e">
        <f>#REF!+1</f>
        <v>#REF!</v>
      </c>
      <c r="B126" s="19"/>
      <c r="C126" s="20" t="s">
        <v>126</v>
      </c>
      <c r="D126" s="79" t="s">
        <v>127</v>
      </c>
      <c r="E126" s="23">
        <f>E127+E128</f>
        <v>6967804</v>
      </c>
      <c r="F126" s="23">
        <f>F127+F128</f>
        <v>5237579.05</v>
      </c>
      <c r="G126" s="24"/>
      <c r="H126" s="24"/>
      <c r="I126" s="24"/>
      <c r="J126" s="24"/>
      <c r="K126" s="24"/>
      <c r="L126" s="25"/>
    </row>
    <row r="127" spans="1:12" s="27" customFormat="1" ht="18">
      <c r="A127" s="18"/>
      <c r="B127" s="19"/>
      <c r="C127" s="76" t="s">
        <v>183</v>
      </c>
      <c r="D127" s="78" t="s">
        <v>180</v>
      </c>
      <c r="E127" s="31">
        <v>199940</v>
      </c>
      <c r="F127" s="31">
        <v>199940</v>
      </c>
      <c r="G127" s="24"/>
      <c r="H127" s="24"/>
      <c r="I127" s="24"/>
      <c r="J127" s="24"/>
      <c r="K127" s="24"/>
      <c r="L127" s="25"/>
    </row>
    <row r="128" spans="1:12" s="48" customFormat="1" ht="54">
      <c r="A128" s="47" t="e">
        <f>#REF!+1</f>
        <v>#REF!</v>
      </c>
      <c r="B128" s="33" t="s">
        <v>161</v>
      </c>
      <c r="C128" s="28" t="s">
        <v>128</v>
      </c>
      <c r="D128" s="29" t="s">
        <v>129</v>
      </c>
      <c r="E128" s="31">
        <v>6767864</v>
      </c>
      <c r="F128" s="31">
        <v>5037639.05</v>
      </c>
      <c r="G128" s="34"/>
      <c r="H128" s="34"/>
      <c r="I128" s="34"/>
      <c r="J128" s="34"/>
      <c r="K128" s="34"/>
      <c r="L128" s="35"/>
    </row>
    <row r="129" spans="1:12" s="27" customFormat="1" ht="34.5">
      <c r="A129" s="18" t="e">
        <f>#REF!+1</f>
        <v>#REF!</v>
      </c>
      <c r="B129" s="19"/>
      <c r="C129" s="20" t="s">
        <v>131</v>
      </c>
      <c r="D129" s="39" t="s">
        <v>132</v>
      </c>
      <c r="E129" s="23">
        <f>E130+E131+E132</f>
        <v>24325711.39</v>
      </c>
      <c r="F129" s="23">
        <f>F130+F131+F132</f>
        <v>22581538.23</v>
      </c>
      <c r="G129" s="24"/>
      <c r="H129" s="24"/>
      <c r="I129" s="24"/>
      <c r="J129" s="24"/>
      <c r="K129" s="24"/>
      <c r="L129" s="25"/>
    </row>
    <row r="130" spans="1:12" s="36" customFormat="1" ht="36">
      <c r="A130" s="32" t="e">
        <f>#REF!+1</f>
        <v>#REF!</v>
      </c>
      <c r="B130" s="33" t="s">
        <v>156</v>
      </c>
      <c r="C130" s="28" t="s">
        <v>162</v>
      </c>
      <c r="D130" s="37" t="s">
        <v>163</v>
      </c>
      <c r="E130" s="30">
        <v>20000</v>
      </c>
      <c r="F130" s="31"/>
      <c r="G130" s="34"/>
      <c r="H130" s="34"/>
      <c r="I130" s="34"/>
      <c r="J130" s="34"/>
      <c r="K130" s="34"/>
      <c r="L130" s="35"/>
    </row>
    <row r="131" spans="1:12" s="48" customFormat="1" ht="18">
      <c r="A131" s="47" t="e">
        <f>#REF!+1</f>
        <v>#REF!</v>
      </c>
      <c r="B131" s="33" t="s">
        <v>164</v>
      </c>
      <c r="C131" s="28" t="s">
        <v>165</v>
      </c>
      <c r="D131" s="29" t="s">
        <v>166</v>
      </c>
      <c r="E131" s="31">
        <v>21026926.39</v>
      </c>
      <c r="F131" s="31">
        <v>20547746.25</v>
      </c>
      <c r="G131" s="34"/>
      <c r="H131" s="34"/>
      <c r="I131" s="34"/>
      <c r="J131" s="34"/>
      <c r="K131" s="34"/>
      <c r="L131" s="35"/>
    </row>
    <row r="132" spans="1:12" s="48" customFormat="1" ht="126">
      <c r="A132" s="47" t="e">
        <f>#REF!+1</f>
        <v>#REF!</v>
      </c>
      <c r="B132" s="33" t="s">
        <v>164</v>
      </c>
      <c r="C132" s="28" t="s">
        <v>167</v>
      </c>
      <c r="D132" s="64" t="s">
        <v>168</v>
      </c>
      <c r="E132" s="31">
        <v>3278785</v>
      </c>
      <c r="F132" s="31">
        <v>2033791.98</v>
      </c>
      <c r="G132" s="34">
        <v>0</v>
      </c>
      <c r="H132" s="34">
        <v>0</v>
      </c>
      <c r="I132" s="34">
        <v>0</v>
      </c>
      <c r="J132" s="34">
        <v>519465</v>
      </c>
      <c r="K132" s="34">
        <v>519465</v>
      </c>
      <c r="L132" s="35">
        <v>116350.17</v>
      </c>
    </row>
    <row r="133" spans="1:12" s="36" customFormat="1" ht="27" customHeight="1">
      <c r="A133" s="32" t="e">
        <f>#REF!+1</f>
        <v>#REF!</v>
      </c>
      <c r="B133" s="33" t="s">
        <v>169</v>
      </c>
      <c r="C133" s="20" t="s">
        <v>138</v>
      </c>
      <c r="D133" s="50" t="s">
        <v>139</v>
      </c>
      <c r="E133" s="22">
        <v>49730</v>
      </c>
      <c r="F133" s="22">
        <v>49467</v>
      </c>
      <c r="G133" s="34">
        <v>0</v>
      </c>
      <c r="H133" s="34">
        <v>0</v>
      </c>
      <c r="I133" s="34">
        <v>0</v>
      </c>
      <c r="J133" s="34">
        <v>403258</v>
      </c>
      <c r="K133" s="34">
        <v>403258</v>
      </c>
      <c r="L133" s="35">
        <v>7960</v>
      </c>
    </row>
    <row r="134" spans="1:12" s="36" customFormat="1" ht="17.25">
      <c r="A134" s="32" t="e">
        <f>#REF!+1</f>
        <v>#REF!</v>
      </c>
      <c r="B134" s="33" t="s">
        <v>170</v>
      </c>
      <c r="C134" s="20" t="s">
        <v>171</v>
      </c>
      <c r="D134" s="50" t="s">
        <v>172</v>
      </c>
      <c r="E134" s="23">
        <v>682497.71</v>
      </c>
      <c r="F134" s="23">
        <v>450527.95</v>
      </c>
      <c r="G134" s="34">
        <v>0</v>
      </c>
      <c r="H134" s="34">
        <v>0</v>
      </c>
      <c r="I134" s="34">
        <v>0</v>
      </c>
      <c r="J134" s="34">
        <v>786087.64</v>
      </c>
      <c r="K134" s="34">
        <v>786087.64</v>
      </c>
      <c r="L134" s="35">
        <v>0</v>
      </c>
    </row>
    <row r="135" spans="1:12" s="36" customFormat="1" ht="17.25">
      <c r="A135" s="32"/>
      <c r="B135" s="33"/>
      <c r="C135" s="20" t="s">
        <v>140</v>
      </c>
      <c r="D135" s="50" t="s">
        <v>141</v>
      </c>
      <c r="E135" s="22">
        <v>131616</v>
      </c>
      <c r="F135" s="22">
        <v>131591</v>
      </c>
      <c r="G135" s="34"/>
      <c r="H135" s="34"/>
      <c r="I135" s="34"/>
      <c r="J135" s="34"/>
      <c r="K135" s="34"/>
      <c r="L135" s="35"/>
    </row>
    <row r="136" spans="1:12" s="36" customFormat="1" ht="51.75">
      <c r="A136" s="32"/>
      <c r="B136" s="33"/>
      <c r="C136" s="20" t="s">
        <v>142</v>
      </c>
      <c r="D136" s="21" t="s">
        <v>201</v>
      </c>
      <c r="E136" s="22">
        <v>2500000</v>
      </c>
      <c r="F136" s="22">
        <v>2500000</v>
      </c>
      <c r="G136" s="34"/>
      <c r="H136" s="34"/>
      <c r="I136" s="34"/>
      <c r="J136" s="34"/>
      <c r="K136" s="34"/>
      <c r="L136" s="35"/>
    </row>
    <row r="137" spans="1:14" s="36" customFormat="1" ht="20.25">
      <c r="A137" s="32" t="e">
        <f>#REF!+1</f>
        <v>#REF!</v>
      </c>
      <c r="B137" s="33"/>
      <c r="C137" s="54"/>
      <c r="D137" s="55" t="s">
        <v>146</v>
      </c>
      <c r="E137" s="56">
        <f>E83+E86+E94+E99+E106+E112+E115+E119+E126+E129+E133+E134+E135+E136</f>
        <v>98605132.89999999</v>
      </c>
      <c r="F137" s="56">
        <f>F83+F86+F94+F99+F106+F112+F115+F119+F126+F129+F133+F134+F135+F136</f>
        <v>61123991.35000001</v>
      </c>
      <c r="G137" s="34">
        <v>11204020.7</v>
      </c>
      <c r="H137" s="34">
        <v>4927817.02</v>
      </c>
      <c r="I137" s="34">
        <v>2491179.92</v>
      </c>
      <c r="J137" s="34">
        <v>841863935.37</v>
      </c>
      <c r="K137" s="34">
        <v>844018788.07</v>
      </c>
      <c r="L137" s="35">
        <v>269231324.82</v>
      </c>
      <c r="M137" s="44"/>
      <c r="N137" s="44"/>
    </row>
    <row r="138" spans="1:13" s="36" customFormat="1" ht="20.25">
      <c r="A138" s="32"/>
      <c r="B138" s="32"/>
      <c r="C138" s="65"/>
      <c r="D138" s="66" t="s">
        <v>173</v>
      </c>
      <c r="E138" s="67">
        <f>E137+E81</f>
        <v>776769683.9499999</v>
      </c>
      <c r="F138" s="67">
        <f>F137+F81</f>
        <v>537066719.5400001</v>
      </c>
      <c r="M138" s="44"/>
    </row>
    <row r="139" spans="3:6" s="36" customFormat="1" ht="18">
      <c r="C139" s="68"/>
      <c r="D139" s="68"/>
      <c r="E139" s="69"/>
      <c r="F139" s="68"/>
    </row>
    <row r="140" spans="3:6" s="70" customFormat="1" ht="22.5" customHeight="1">
      <c r="C140" s="100" t="s">
        <v>216</v>
      </c>
      <c r="D140" s="100"/>
      <c r="E140" s="101" t="s">
        <v>174</v>
      </c>
      <c r="F140" s="101"/>
    </row>
  </sheetData>
  <sheetProtection selectLockedCells="1" selectUnlockedCells="1"/>
  <mergeCells count="5">
    <mergeCell ref="C6:F6"/>
    <mergeCell ref="E7:F7"/>
    <mergeCell ref="C140:D140"/>
    <mergeCell ref="E140:F140"/>
    <mergeCell ref="E38:F38"/>
  </mergeCells>
  <printOptions/>
  <pageMargins left="1.18125" right="0.39375" top="0.39375" bottom="0.39375" header="0.5118055555555555" footer="0.5118055555555555"/>
  <pageSetup horizontalDpi="300" verticalDpi="300" orientation="portrait" paperSize="9" scale="65" r:id="rId1"/>
  <rowBreaks count="3" manualBreakCount="3">
    <brk id="36" max="255" man="1"/>
    <brk id="75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2020-10-09T06:27:48Z</cp:lastPrinted>
  <dcterms:modified xsi:type="dcterms:W3CDTF">2020-10-09T06:28:07Z</dcterms:modified>
  <cp:category/>
  <cp:version/>
  <cp:contentType/>
  <cp:contentStatus/>
</cp:coreProperties>
</file>