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0920" activeTab="0"/>
  </bookViews>
  <sheets>
    <sheet name="звіт" sheetId="1" r:id="rId1"/>
  </sheets>
  <definedNames>
    <definedName name="_xlnm.Print_Area" localSheetId="0">'звіт'!$A$1:$X$43</definedName>
  </definedNames>
  <calcPr fullCalcOnLoad="1"/>
</workbook>
</file>

<file path=xl/sharedStrings.xml><?xml version="1.0" encoding="utf-8"?>
<sst xmlns="http://schemas.openxmlformats.org/spreadsheetml/2006/main" count="92" uniqueCount="69">
  <si>
    <t>назва комунального підприємства</t>
  </si>
  <si>
    <t>№ з/п</t>
  </si>
  <si>
    <t>план</t>
  </si>
  <si>
    <t>виконано</t>
  </si>
  <si>
    <t>% виконання</t>
  </si>
  <si>
    <t>в тому числі</t>
  </si>
  <si>
    <t>січень</t>
  </si>
  <si>
    <t>лютий</t>
  </si>
  <si>
    <t>березень</t>
  </si>
  <si>
    <t>Заробітна плата</t>
  </si>
  <si>
    <t>Нарахування на заробітну плату</t>
  </si>
  <si>
    <t>Матеріали-всього</t>
  </si>
  <si>
    <t>з них</t>
  </si>
  <si>
    <t>паливо-мастильні матеріали</t>
  </si>
  <si>
    <t>електроенергія</t>
  </si>
  <si>
    <t>Оплата послуг (крім комунальних)-всього</t>
  </si>
  <si>
    <t>відсотки банку</t>
  </si>
  <si>
    <t>автопослуги</t>
  </si>
  <si>
    <t>Оплата комунальних послуг-всього</t>
  </si>
  <si>
    <t>1.1</t>
  </si>
  <si>
    <t>1.2</t>
  </si>
  <si>
    <t>1.3</t>
  </si>
  <si>
    <t>1.3.1</t>
  </si>
  <si>
    <t>1.3.2</t>
  </si>
  <si>
    <t>1.3.3</t>
  </si>
  <si>
    <t>1.3.4</t>
  </si>
  <si>
    <t>1.4</t>
  </si>
  <si>
    <t>1.4.2</t>
  </si>
  <si>
    <t>1.5</t>
  </si>
  <si>
    <t>1.5.1</t>
  </si>
  <si>
    <t>1.5.2</t>
  </si>
  <si>
    <t>1.5.3</t>
  </si>
  <si>
    <t>1.5.4</t>
  </si>
  <si>
    <t>1.6</t>
  </si>
  <si>
    <t>1.6.1</t>
  </si>
  <si>
    <t>1.6.2</t>
  </si>
  <si>
    <t>2</t>
  </si>
  <si>
    <t>Інші видатки-всього</t>
  </si>
  <si>
    <t xml:space="preserve">господарчі товари </t>
  </si>
  <si>
    <t>запчастини</t>
  </si>
  <si>
    <t>підпис</t>
  </si>
  <si>
    <t>водопостачання, вивіз ТПВ</t>
  </si>
  <si>
    <t>інші (крупні суми розшифрувати): видатки на відрядження</t>
  </si>
  <si>
    <t>Назва видатків, об'єктів</t>
  </si>
  <si>
    <t xml:space="preserve"> </t>
  </si>
  <si>
    <t>послуги зв'язку, інтернет</t>
  </si>
  <si>
    <t>податки (податок на нерухоме майно, земельний податок)</t>
  </si>
  <si>
    <t>ВСЬОГО (тис.грн.):</t>
  </si>
  <si>
    <t>Залишок (тис.грн.)</t>
  </si>
  <si>
    <t>Видатки (благоустрій, зовнішнє освітлення, тощо)-всього (тис.грн.):</t>
  </si>
  <si>
    <t>КП "Павлоград-Світло" ПМР</t>
  </si>
  <si>
    <t>Спеціальний фонд-всього (тис.грн.):</t>
  </si>
  <si>
    <t>1.4.1</t>
  </si>
  <si>
    <t>2.2</t>
  </si>
  <si>
    <t>технічне переоснащення (ЗТП-9)</t>
  </si>
  <si>
    <t>КПКВКМБ 1216030</t>
  </si>
  <si>
    <t xml:space="preserve">Керівник                                                                                                                                                                                                                   </t>
  </si>
  <si>
    <t>інші (розшифрувати) : електротовари, фарба для розмітки доріг, дорожні знаки, комп'ютерне обладнання, канцтовари та ін.</t>
  </si>
  <si>
    <t>інші послуги (крупні суми розшифрувати): пломб./розпл., технічна перевірка лічильників, обслуговування комп. техніки, навчання; програмне забезпечення та ін.</t>
  </si>
  <si>
    <t>квітень</t>
  </si>
  <si>
    <t xml:space="preserve">Звіт про використання бюджетних коштів </t>
  </si>
  <si>
    <t>травень</t>
  </si>
  <si>
    <t>червень</t>
  </si>
  <si>
    <t>липень</t>
  </si>
  <si>
    <t>серпень</t>
  </si>
  <si>
    <t>вересень</t>
  </si>
  <si>
    <t>за 9 місяців 2020 року</t>
  </si>
  <si>
    <t>9 місяців 2020 року</t>
  </si>
  <si>
    <t>____________________________          Сінюков Б.А.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</si>
</sst>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0.0000000000"/>
    <numFmt numFmtId="187" formatCode="0.000000000"/>
    <numFmt numFmtId="188" formatCode="0.00000000"/>
    <numFmt numFmtId="189" formatCode="[$-FC19]d\ mmmm\ yyyy\ &quot;г.&quot;"/>
    <numFmt numFmtId="190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5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36"/>
      <name val="Times New Roman"/>
      <family val="1"/>
    </font>
    <font>
      <u val="single"/>
      <sz val="52"/>
      <name val="Times New Roman"/>
      <family val="1"/>
    </font>
    <font>
      <i/>
      <sz val="32"/>
      <name val="Times New Roman"/>
      <family val="1"/>
    </font>
    <font>
      <sz val="48"/>
      <name val="Times New Roman"/>
      <family val="1"/>
    </font>
    <font>
      <b/>
      <sz val="55"/>
      <name val="Times New Roman"/>
      <family val="1"/>
    </font>
    <font>
      <sz val="38"/>
      <name val="Times New Roman"/>
      <family val="1"/>
    </font>
    <font>
      <sz val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/>
    </xf>
    <xf numFmtId="190" fontId="48" fillId="33" borderId="12" xfId="0" applyNumberFormat="1" applyFont="1" applyFill="1" applyBorder="1" applyAlignment="1">
      <alignment horizontal="center" vertical="center"/>
    </xf>
    <xf numFmtId="190" fontId="48" fillId="33" borderId="11" xfId="0" applyNumberFormat="1" applyFont="1" applyFill="1" applyBorder="1" applyAlignment="1">
      <alignment horizontal="center" vertical="center"/>
    </xf>
    <xf numFmtId="190" fontId="48" fillId="33" borderId="13" xfId="0" applyNumberFormat="1" applyFont="1" applyFill="1" applyBorder="1" applyAlignment="1">
      <alignment horizontal="center" vertical="center"/>
    </xf>
    <xf numFmtId="190" fontId="5" fillId="33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justify" vertical="center"/>
    </xf>
    <xf numFmtId="190" fontId="48" fillId="0" borderId="12" xfId="0" applyNumberFormat="1" applyFont="1" applyFill="1" applyBorder="1" applyAlignment="1">
      <alignment horizontal="center" vertical="center"/>
    </xf>
    <xf numFmtId="190" fontId="48" fillId="0" borderId="12" xfId="0" applyNumberFormat="1" applyFont="1" applyBorder="1" applyAlignment="1">
      <alignment horizontal="center" vertical="center"/>
    </xf>
    <xf numFmtId="190" fontId="48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90" fontId="48" fillId="0" borderId="0" xfId="0" applyNumberFormat="1" applyFont="1" applyFill="1" applyBorder="1" applyAlignment="1">
      <alignment horizontal="center" vertical="center"/>
    </xf>
    <xf numFmtId="190" fontId="48" fillId="0" borderId="16" xfId="0" applyNumberFormat="1" applyFont="1" applyFill="1" applyBorder="1" applyAlignment="1">
      <alignment horizontal="center" vertical="center"/>
    </xf>
    <xf numFmtId="190" fontId="5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Fill="1" applyBorder="1" applyAlignment="1">
      <alignment horizontal="justify" vertical="center"/>
    </xf>
    <xf numFmtId="190" fontId="5" fillId="0" borderId="12" xfId="0" applyNumberFormat="1" applyFont="1" applyBorder="1" applyAlignment="1">
      <alignment horizontal="center" vertical="center"/>
    </xf>
    <xf numFmtId="190" fontId="5" fillId="0" borderId="16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90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justify" vertical="center"/>
    </xf>
    <xf numFmtId="0" fontId="4" fillId="0" borderId="21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  <xf numFmtId="49" fontId="4" fillId="0" borderId="21" xfId="0" applyNumberFormat="1" applyFont="1" applyBorder="1" applyAlignment="1">
      <alignment horizontal="center" vertical="center" textRotation="90"/>
    </xf>
    <xf numFmtId="49" fontId="5" fillId="34" borderId="15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justify" vertical="center"/>
    </xf>
    <xf numFmtId="190" fontId="48" fillId="34" borderId="12" xfId="0" applyNumberFormat="1" applyFont="1" applyFill="1" applyBorder="1" applyAlignment="1">
      <alignment horizontal="center" vertical="center"/>
    </xf>
    <xf numFmtId="190" fontId="5" fillId="34" borderId="12" xfId="0" applyNumberFormat="1" applyFont="1" applyFill="1" applyBorder="1" applyAlignment="1">
      <alignment horizontal="center" vertical="center"/>
    </xf>
    <xf numFmtId="190" fontId="5" fillId="34" borderId="17" xfId="0" applyNumberFormat="1" applyFont="1" applyFill="1" applyBorder="1" applyAlignment="1">
      <alignment horizontal="center" vertical="center"/>
    </xf>
    <xf numFmtId="190" fontId="5" fillId="34" borderId="18" xfId="0" applyNumberFormat="1" applyFont="1" applyFill="1" applyBorder="1" applyAlignment="1">
      <alignment horizontal="center" vertical="center"/>
    </xf>
    <xf numFmtId="190" fontId="5" fillId="0" borderId="18" xfId="0" applyNumberFormat="1" applyFont="1" applyFill="1" applyBorder="1" applyAlignment="1">
      <alignment horizontal="center" vertical="center"/>
    </xf>
    <xf numFmtId="190" fontId="5" fillId="0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90" fontId="48" fillId="0" borderId="23" xfId="0" applyNumberFormat="1" applyFont="1" applyFill="1" applyBorder="1" applyAlignment="1">
      <alignment horizontal="center" vertical="center"/>
    </xf>
    <xf numFmtId="190" fontId="5" fillId="0" borderId="23" xfId="0" applyNumberFormat="1" applyFont="1" applyBorder="1" applyAlignment="1">
      <alignment horizontal="center" vertical="center"/>
    </xf>
    <xf numFmtId="0" fontId="4" fillId="34" borderId="12" xfId="0" applyFont="1" applyFill="1" applyBorder="1" applyAlignment="1">
      <alignment horizontal="justify" vertical="center"/>
    </xf>
    <xf numFmtId="49" fontId="5" fillId="34" borderId="24" xfId="0" applyNumberFormat="1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justify" vertical="center"/>
    </xf>
    <xf numFmtId="180" fontId="5" fillId="34" borderId="21" xfId="0" applyNumberFormat="1" applyFont="1" applyFill="1" applyBorder="1" applyAlignment="1">
      <alignment horizontal="center" vertical="center"/>
    </xf>
    <xf numFmtId="190" fontId="48" fillId="34" borderId="21" xfId="0" applyNumberFormat="1" applyFont="1" applyFill="1" applyBorder="1" applyAlignment="1">
      <alignment horizontal="center" vertical="center"/>
    </xf>
    <xf numFmtId="190" fontId="5" fillId="34" borderId="2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0" fillId="0" borderId="27" xfId="0" applyBorder="1" applyAlignment="1">
      <alignment/>
    </xf>
    <xf numFmtId="0" fontId="4" fillId="0" borderId="3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tabSelected="1" zoomScale="40" zoomScaleNormal="40" zoomScalePageLayoutView="0" workbookViewId="0" topLeftCell="A7">
      <selection activeCell="W19" sqref="W19"/>
    </sheetView>
  </sheetViews>
  <sheetFormatPr defaultColWidth="9.00390625" defaultRowHeight="12.75"/>
  <cols>
    <col min="1" max="1" width="16.75390625" style="4" customWidth="1"/>
    <col min="2" max="2" width="105.00390625" style="0" customWidth="1"/>
    <col min="3" max="3" width="21.875" style="0" customWidth="1"/>
    <col min="4" max="4" width="22.25390625" style="0" customWidth="1"/>
    <col min="5" max="5" width="23.00390625" style="0" customWidth="1"/>
    <col min="6" max="6" width="19.00390625" style="0" customWidth="1"/>
    <col min="7" max="7" width="19.25390625" style="0" customWidth="1"/>
    <col min="8" max="8" width="19.375" style="0" customWidth="1"/>
    <col min="9" max="9" width="20.375" style="0" customWidth="1"/>
    <col min="10" max="10" width="20.125" style="0" customWidth="1"/>
    <col min="11" max="23" width="20.375" style="0" customWidth="1"/>
    <col min="24" max="24" width="25.00390625" style="0" customWidth="1"/>
  </cols>
  <sheetData>
    <row r="1" spans="1:24" ht="66" customHeight="1">
      <c r="A1" s="57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66" customHeight="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ht="63" customHeight="1">
      <c r="A3" s="58" t="s">
        <v>50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40.5" customHeight="1">
      <c r="A4" s="59" t="s">
        <v>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1:24" ht="57.75" customHeight="1" thickBot="1">
      <c r="A5" s="60" t="s">
        <v>55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</row>
    <row r="6" spans="1:24" ht="48" customHeight="1">
      <c r="A6" s="66" t="s">
        <v>1</v>
      </c>
      <c r="B6" s="80" t="s">
        <v>43</v>
      </c>
      <c r="C6" s="72" t="s">
        <v>67</v>
      </c>
      <c r="D6" s="73"/>
      <c r="E6" s="74"/>
      <c r="F6" s="69" t="s">
        <v>5</v>
      </c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1"/>
      <c r="X6" s="63" t="s">
        <v>48</v>
      </c>
    </row>
    <row r="7" spans="1:24" ht="56.25" customHeight="1">
      <c r="A7" s="67"/>
      <c r="B7" s="81"/>
      <c r="C7" s="75"/>
      <c r="D7" s="76"/>
      <c r="E7" s="77"/>
      <c r="F7" s="53" t="s">
        <v>6</v>
      </c>
      <c r="G7" s="54"/>
      <c r="H7" s="53" t="s">
        <v>7</v>
      </c>
      <c r="I7" s="54"/>
      <c r="J7" s="53" t="s">
        <v>8</v>
      </c>
      <c r="K7" s="54"/>
      <c r="L7" s="53" t="s">
        <v>59</v>
      </c>
      <c r="M7" s="79"/>
      <c r="N7" s="61" t="s">
        <v>61</v>
      </c>
      <c r="O7" s="62"/>
      <c r="P7" s="61" t="s">
        <v>62</v>
      </c>
      <c r="Q7" s="62"/>
      <c r="R7" s="61" t="s">
        <v>63</v>
      </c>
      <c r="S7" s="62"/>
      <c r="T7" s="61" t="s">
        <v>64</v>
      </c>
      <c r="U7" s="62"/>
      <c r="V7" s="61" t="s">
        <v>65</v>
      </c>
      <c r="W7" s="62"/>
      <c r="X7" s="64"/>
    </row>
    <row r="8" spans="1:24" ht="207.75" customHeight="1" thickBot="1">
      <c r="A8" s="68"/>
      <c r="B8" s="82"/>
      <c r="C8" s="31" t="s">
        <v>2</v>
      </c>
      <c r="D8" s="31" t="s">
        <v>3</v>
      </c>
      <c r="E8" s="33" t="s">
        <v>4</v>
      </c>
      <c r="F8" s="31" t="s">
        <v>2</v>
      </c>
      <c r="G8" s="31" t="s">
        <v>3</v>
      </c>
      <c r="H8" s="31" t="s">
        <v>2</v>
      </c>
      <c r="I8" s="31" t="s">
        <v>3</v>
      </c>
      <c r="J8" s="31" t="s">
        <v>2</v>
      </c>
      <c r="K8" s="32" t="s">
        <v>3</v>
      </c>
      <c r="L8" s="31" t="s">
        <v>2</v>
      </c>
      <c r="M8" s="32" t="s">
        <v>3</v>
      </c>
      <c r="N8" s="31" t="s">
        <v>2</v>
      </c>
      <c r="O8" s="32" t="s">
        <v>3</v>
      </c>
      <c r="P8" s="31" t="s">
        <v>2</v>
      </c>
      <c r="Q8" s="32" t="s">
        <v>3</v>
      </c>
      <c r="R8" s="31" t="s">
        <v>2</v>
      </c>
      <c r="S8" s="32" t="s">
        <v>3</v>
      </c>
      <c r="T8" s="31" t="s">
        <v>2</v>
      </c>
      <c r="U8" s="32" t="s">
        <v>3</v>
      </c>
      <c r="V8" s="31" t="s">
        <v>2</v>
      </c>
      <c r="W8" s="32" t="s">
        <v>3</v>
      </c>
      <c r="X8" s="65"/>
    </row>
    <row r="9" spans="1:24" ht="81.75" customHeight="1">
      <c r="A9" s="6">
        <v>1</v>
      </c>
      <c r="B9" s="7" t="s">
        <v>49</v>
      </c>
      <c r="C9" s="8">
        <f>F9+H9+J9+L9+N9+P9+R9+T9+V9</f>
        <v>12859</v>
      </c>
      <c r="D9" s="8">
        <f>G9+I9+K9+M9+O9+Q9+S9+U9+W9</f>
        <v>10064.405</v>
      </c>
      <c r="E9" s="9">
        <f>D9/C9*100</f>
        <v>78.26740026440626</v>
      </c>
      <c r="F9" s="9">
        <f aca="true" t="shared" si="0" ref="F9:M9">F11+F12+F13+F19+F23+F29</f>
        <v>1472.3000000000002</v>
      </c>
      <c r="G9" s="9">
        <f t="shared" si="0"/>
        <v>169</v>
      </c>
      <c r="H9" s="9">
        <f t="shared" si="0"/>
        <v>1498.2</v>
      </c>
      <c r="I9" s="9">
        <f t="shared" si="0"/>
        <v>1070.1000000000001</v>
      </c>
      <c r="J9" s="9">
        <f t="shared" si="0"/>
        <v>1486.6000000000001</v>
      </c>
      <c r="K9" s="10">
        <f t="shared" si="0"/>
        <v>1489.1999999999998</v>
      </c>
      <c r="L9" s="9">
        <f t="shared" si="0"/>
        <v>1494.3999999999999</v>
      </c>
      <c r="M9" s="10">
        <f t="shared" si="0"/>
        <v>1806.9</v>
      </c>
      <c r="N9" s="9">
        <f aca="true" t="shared" si="1" ref="N9:S9">N11+N12+N13+N19+N23+N29</f>
        <v>1716.7</v>
      </c>
      <c r="O9" s="10">
        <f t="shared" si="1"/>
        <v>1256.6999999999998</v>
      </c>
      <c r="P9" s="9">
        <f t="shared" si="1"/>
        <v>1189.8999999999999</v>
      </c>
      <c r="Q9" s="10">
        <f t="shared" si="1"/>
        <v>968.1049999999999</v>
      </c>
      <c r="R9" s="9">
        <f t="shared" si="1"/>
        <v>1239</v>
      </c>
      <c r="S9" s="10">
        <f t="shared" si="1"/>
        <v>1003.3</v>
      </c>
      <c r="T9" s="9">
        <f>T11+T12+T13+T19+T23+T29</f>
        <v>1384.9</v>
      </c>
      <c r="U9" s="10">
        <f>U11+U12+U13+U19+U23+U29</f>
        <v>1012.6</v>
      </c>
      <c r="V9" s="9">
        <f>V11+V12+V13+V19+V23+V29</f>
        <v>1377.0000000000002</v>
      </c>
      <c r="W9" s="10">
        <f>W11+W12+W13+W19+W23+W29</f>
        <v>1288.5000000000002</v>
      </c>
      <c r="X9" s="11">
        <f>C9-D9</f>
        <v>2794.5949999999993</v>
      </c>
    </row>
    <row r="10" spans="1:24" ht="53.25" customHeight="1">
      <c r="A10" s="12"/>
      <c r="B10" s="13" t="s">
        <v>5</v>
      </c>
      <c r="C10" s="14"/>
      <c r="D10" s="14"/>
      <c r="E10" s="15"/>
      <c r="F10" s="14"/>
      <c r="G10" s="14"/>
      <c r="H10" s="14"/>
      <c r="I10" s="14"/>
      <c r="J10" s="1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7"/>
    </row>
    <row r="11" spans="1:25" ht="52.5" customHeight="1">
      <c r="A11" s="12" t="s">
        <v>19</v>
      </c>
      <c r="B11" s="13" t="s">
        <v>9</v>
      </c>
      <c r="C11" s="14">
        <f aca="true" t="shared" si="2" ref="C11:D13">F11+H11+J11+L11+N11+P11+R11+T11+V11</f>
        <v>4175.2</v>
      </c>
      <c r="D11" s="14">
        <f t="shared" si="2"/>
        <v>3279.8050000000003</v>
      </c>
      <c r="E11" s="14">
        <f>D11/C11*100</f>
        <v>78.55444050584404</v>
      </c>
      <c r="F11" s="14">
        <v>390.8</v>
      </c>
      <c r="G11" s="18">
        <v>127.9</v>
      </c>
      <c r="H11" s="14">
        <v>395.8</v>
      </c>
      <c r="I11" s="14">
        <v>342.3</v>
      </c>
      <c r="J11" s="14">
        <v>421</v>
      </c>
      <c r="K11" s="19">
        <v>318.3</v>
      </c>
      <c r="L11" s="43">
        <v>485.8</v>
      </c>
      <c r="M11" s="43">
        <v>461.4</v>
      </c>
      <c r="N11" s="43">
        <v>460.8</v>
      </c>
      <c r="O11" s="43">
        <v>344.9</v>
      </c>
      <c r="P11" s="43">
        <v>460.8</v>
      </c>
      <c r="Q11" s="43">
        <v>440.905</v>
      </c>
      <c r="R11" s="43">
        <v>521.2</v>
      </c>
      <c r="S11" s="43">
        <v>399.6</v>
      </c>
      <c r="T11" s="43">
        <v>519.5</v>
      </c>
      <c r="U11" s="43">
        <v>394.1</v>
      </c>
      <c r="V11" s="43">
        <v>519.5</v>
      </c>
      <c r="W11" s="43">
        <v>450.4</v>
      </c>
      <c r="X11" s="40">
        <f>C11-D11</f>
        <v>895.3949999999995</v>
      </c>
      <c r="Y11" t="s">
        <v>44</v>
      </c>
    </row>
    <row r="12" spans="1:24" ht="56.25" customHeight="1">
      <c r="A12" s="12" t="s">
        <v>20</v>
      </c>
      <c r="B12" s="13" t="s">
        <v>10</v>
      </c>
      <c r="C12" s="14">
        <f t="shared" si="2"/>
        <v>984.3000000000001</v>
      </c>
      <c r="D12" s="14">
        <f t="shared" si="2"/>
        <v>732.5000000000001</v>
      </c>
      <c r="E12" s="14">
        <f>D12/C12*100</f>
        <v>74.41836838362289</v>
      </c>
      <c r="F12" s="14">
        <v>104.2</v>
      </c>
      <c r="G12" s="14">
        <v>28.1</v>
      </c>
      <c r="H12" s="14">
        <v>105.3</v>
      </c>
      <c r="I12" s="14">
        <v>76.4</v>
      </c>
      <c r="J12" s="14">
        <v>105.7</v>
      </c>
      <c r="K12" s="19">
        <v>71</v>
      </c>
      <c r="L12" s="19">
        <v>109.7</v>
      </c>
      <c r="M12" s="19">
        <v>109.7</v>
      </c>
      <c r="N12" s="19">
        <v>104.1</v>
      </c>
      <c r="O12" s="19">
        <v>69</v>
      </c>
      <c r="P12" s="19">
        <v>104.2</v>
      </c>
      <c r="Q12" s="19">
        <v>98.9</v>
      </c>
      <c r="R12" s="19">
        <v>117.2</v>
      </c>
      <c r="S12" s="19">
        <v>88.2</v>
      </c>
      <c r="T12" s="19">
        <v>116.9</v>
      </c>
      <c r="U12" s="19">
        <v>91.5</v>
      </c>
      <c r="V12" s="19">
        <v>117</v>
      </c>
      <c r="W12" s="19">
        <v>99.7</v>
      </c>
      <c r="X12" s="41">
        <f>C12-D12</f>
        <v>251.79999999999995</v>
      </c>
    </row>
    <row r="13" spans="1:24" ht="50.25" customHeight="1">
      <c r="A13" s="34" t="s">
        <v>21</v>
      </c>
      <c r="B13" s="35" t="s">
        <v>11</v>
      </c>
      <c r="C13" s="36">
        <f t="shared" si="2"/>
        <v>2317.8</v>
      </c>
      <c r="D13" s="36">
        <f t="shared" si="2"/>
        <v>2047.1999999999998</v>
      </c>
      <c r="E13" s="37">
        <f>D13/C13*100</f>
        <v>88.32513590473724</v>
      </c>
      <c r="F13" s="37">
        <f aca="true" t="shared" si="3" ref="F13:M13">F15+F16+F17+F18</f>
        <v>185.7</v>
      </c>
      <c r="G13" s="37">
        <f t="shared" si="3"/>
        <v>7.1</v>
      </c>
      <c r="H13" s="37">
        <f t="shared" si="3"/>
        <v>229.4</v>
      </c>
      <c r="I13" s="37">
        <f t="shared" si="3"/>
        <v>138.5</v>
      </c>
      <c r="J13" s="37">
        <f t="shared" si="3"/>
        <v>273.4</v>
      </c>
      <c r="K13" s="37">
        <f t="shared" si="3"/>
        <v>361.2</v>
      </c>
      <c r="L13" s="37">
        <f t="shared" si="3"/>
        <v>266.1</v>
      </c>
      <c r="M13" s="37">
        <f t="shared" si="3"/>
        <v>186</v>
      </c>
      <c r="N13" s="37">
        <f aca="true" t="shared" si="4" ref="N13:S13">N15+N16+N17+N18</f>
        <v>651.3000000000001</v>
      </c>
      <c r="O13" s="37">
        <f t="shared" si="4"/>
        <v>412.4</v>
      </c>
      <c r="P13" s="37">
        <f t="shared" si="4"/>
        <v>203.3</v>
      </c>
      <c r="Q13" s="37">
        <f t="shared" si="4"/>
        <v>206.2</v>
      </c>
      <c r="R13" s="37">
        <f t="shared" si="4"/>
        <v>184.5</v>
      </c>
      <c r="S13" s="37">
        <f t="shared" si="4"/>
        <v>217.8</v>
      </c>
      <c r="T13" s="37">
        <f>T15+T16+T17+T18</f>
        <v>186.6</v>
      </c>
      <c r="U13" s="37">
        <f>U15+U16+U17+U18</f>
        <v>221.39999999999998</v>
      </c>
      <c r="V13" s="37">
        <f>V15+V16+V17+V18</f>
        <v>137.5</v>
      </c>
      <c r="W13" s="37">
        <f>W15+W16+W17+W18</f>
        <v>296.59999999999997</v>
      </c>
      <c r="X13" s="39">
        <f>C13-D13</f>
        <v>270.60000000000036</v>
      </c>
    </row>
    <row r="14" spans="1:24" ht="51.75" customHeight="1">
      <c r="A14" s="12"/>
      <c r="B14" s="13" t="s">
        <v>12</v>
      </c>
      <c r="C14" s="14"/>
      <c r="D14" s="14"/>
      <c r="E14" s="14"/>
      <c r="F14" s="14"/>
      <c r="G14" s="14"/>
      <c r="H14" s="14"/>
      <c r="I14" s="14"/>
      <c r="J14" s="14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1"/>
    </row>
    <row r="15" spans="1:24" ht="60.75" customHeight="1">
      <c r="A15" s="12" t="s">
        <v>22</v>
      </c>
      <c r="B15" s="13" t="s">
        <v>13</v>
      </c>
      <c r="C15" s="14">
        <f>F15+H15+J15+L15+N15+P15+R15+T15+V15</f>
        <v>345</v>
      </c>
      <c r="D15" s="14">
        <f>G15+I15+K15+M15+O15+Q15+S15+U15+W15</f>
        <v>341</v>
      </c>
      <c r="E15" s="14">
        <f>D15/C15*100</f>
        <v>98.84057971014492</v>
      </c>
      <c r="F15" s="14">
        <v>32.1</v>
      </c>
      <c r="G15" s="14">
        <v>0</v>
      </c>
      <c r="H15" s="14">
        <v>36</v>
      </c>
      <c r="I15" s="14">
        <v>0</v>
      </c>
      <c r="J15" s="14">
        <v>42</v>
      </c>
      <c r="K15" s="19">
        <v>107.6</v>
      </c>
      <c r="L15" s="19">
        <v>45.3</v>
      </c>
      <c r="M15" s="19">
        <v>42.8</v>
      </c>
      <c r="N15" s="19">
        <v>41.6</v>
      </c>
      <c r="O15" s="19">
        <v>42.5</v>
      </c>
      <c r="P15" s="19">
        <v>43.5</v>
      </c>
      <c r="Q15" s="19">
        <v>43.6</v>
      </c>
      <c r="R15" s="19">
        <v>41</v>
      </c>
      <c r="S15" s="19">
        <v>41</v>
      </c>
      <c r="T15" s="19">
        <v>39</v>
      </c>
      <c r="U15" s="19">
        <v>38.9</v>
      </c>
      <c r="V15" s="19">
        <v>24.5</v>
      </c>
      <c r="W15" s="19">
        <v>24.6</v>
      </c>
      <c r="X15" s="41">
        <f>C15-D15</f>
        <v>4</v>
      </c>
    </row>
    <row r="16" spans="1:24" ht="65.25" customHeight="1">
      <c r="A16" s="12" t="s">
        <v>23</v>
      </c>
      <c r="B16" s="13" t="s">
        <v>38</v>
      </c>
      <c r="C16" s="14"/>
      <c r="D16" s="14"/>
      <c r="E16" s="14"/>
      <c r="F16" s="14"/>
      <c r="G16" s="14"/>
      <c r="H16" s="14"/>
      <c r="I16" s="14"/>
      <c r="J16" s="14"/>
      <c r="K16" s="19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22"/>
    </row>
    <row r="17" spans="1:24" ht="59.25" customHeight="1">
      <c r="A17" s="12" t="s">
        <v>24</v>
      </c>
      <c r="B17" s="13" t="s">
        <v>39</v>
      </c>
      <c r="C17" s="14">
        <f aca="true" t="shared" si="5" ref="C17:D19">F17+H17+J17+L17+N17+P17+R17+T17+V17</f>
        <v>77.7</v>
      </c>
      <c r="D17" s="14">
        <f t="shared" si="5"/>
        <v>64.7</v>
      </c>
      <c r="E17" s="14">
        <f>D17/C17*100</f>
        <v>83.26898326898326</v>
      </c>
      <c r="F17" s="14">
        <v>8.6</v>
      </c>
      <c r="G17" s="14">
        <v>5.2</v>
      </c>
      <c r="H17" s="14">
        <v>13.4</v>
      </c>
      <c r="I17" s="14">
        <v>2.6</v>
      </c>
      <c r="J17" s="14">
        <v>15.9</v>
      </c>
      <c r="K17" s="19">
        <v>0.1</v>
      </c>
      <c r="L17" s="19">
        <v>13.3</v>
      </c>
      <c r="M17" s="19">
        <v>8.6</v>
      </c>
      <c r="N17" s="19">
        <v>13</v>
      </c>
      <c r="O17" s="19">
        <v>0</v>
      </c>
      <c r="P17" s="19">
        <v>6</v>
      </c>
      <c r="Q17" s="19">
        <v>42.1</v>
      </c>
      <c r="R17" s="19">
        <v>2.5</v>
      </c>
      <c r="S17" s="19">
        <v>3</v>
      </c>
      <c r="T17" s="19">
        <v>2.5</v>
      </c>
      <c r="U17" s="19">
        <v>1.3</v>
      </c>
      <c r="V17" s="19">
        <v>2.5</v>
      </c>
      <c r="W17" s="19">
        <v>1.8</v>
      </c>
      <c r="X17" s="41">
        <f>C17-D17</f>
        <v>13</v>
      </c>
    </row>
    <row r="18" spans="1:24" ht="122.25" customHeight="1">
      <c r="A18" s="12" t="s">
        <v>25</v>
      </c>
      <c r="B18" s="13" t="s">
        <v>57</v>
      </c>
      <c r="C18" s="14">
        <f t="shared" si="5"/>
        <v>1895.1</v>
      </c>
      <c r="D18" s="14">
        <f t="shared" si="5"/>
        <v>1641.5</v>
      </c>
      <c r="E18" s="14">
        <f>D18/C18*100</f>
        <v>86.6181204158092</v>
      </c>
      <c r="F18" s="14">
        <v>145</v>
      </c>
      <c r="G18" s="14">
        <v>1.9</v>
      </c>
      <c r="H18" s="14">
        <v>180</v>
      </c>
      <c r="I18" s="14">
        <v>135.9</v>
      </c>
      <c r="J18" s="14">
        <v>215.5</v>
      </c>
      <c r="K18" s="19">
        <v>253.5</v>
      </c>
      <c r="L18" s="43">
        <v>207.5</v>
      </c>
      <c r="M18" s="43">
        <v>134.6</v>
      </c>
      <c r="N18" s="43">
        <v>596.7</v>
      </c>
      <c r="O18" s="43">
        <v>369.9</v>
      </c>
      <c r="P18" s="43">
        <v>153.8</v>
      </c>
      <c r="Q18" s="43">
        <v>120.5</v>
      </c>
      <c r="R18" s="43">
        <v>141</v>
      </c>
      <c r="S18" s="43">
        <v>173.8</v>
      </c>
      <c r="T18" s="43">
        <v>145.1</v>
      </c>
      <c r="U18" s="43">
        <v>181.2</v>
      </c>
      <c r="V18" s="43">
        <v>110.5</v>
      </c>
      <c r="W18" s="43">
        <v>270.2</v>
      </c>
      <c r="X18" s="40">
        <f>C18-D18</f>
        <v>253.5999999999999</v>
      </c>
    </row>
    <row r="19" spans="1:24" ht="52.5" customHeight="1">
      <c r="A19" s="34" t="s">
        <v>26</v>
      </c>
      <c r="B19" s="35" t="s">
        <v>18</v>
      </c>
      <c r="C19" s="36">
        <f t="shared" si="5"/>
        <v>5206.400000000001</v>
      </c>
      <c r="D19" s="36">
        <f t="shared" si="5"/>
        <v>3948</v>
      </c>
      <c r="E19" s="37">
        <f>D19/C19*100</f>
        <v>75.8297480024585</v>
      </c>
      <c r="F19" s="37">
        <f aca="true" t="shared" si="6" ref="F19:M19">F21+F22</f>
        <v>764.8000000000001</v>
      </c>
      <c r="G19" s="37">
        <f t="shared" si="6"/>
        <v>5.8999999999999995</v>
      </c>
      <c r="H19" s="37">
        <f t="shared" si="6"/>
        <v>750.2</v>
      </c>
      <c r="I19" s="37">
        <f t="shared" si="6"/>
        <v>512.7</v>
      </c>
      <c r="J19" s="37">
        <f t="shared" si="6"/>
        <v>670.1</v>
      </c>
      <c r="K19" s="37">
        <f t="shared" si="6"/>
        <v>707.6</v>
      </c>
      <c r="L19" s="37">
        <f t="shared" si="6"/>
        <v>605.5</v>
      </c>
      <c r="M19" s="37">
        <f t="shared" si="6"/>
        <v>1031.8999999999999</v>
      </c>
      <c r="N19" s="37">
        <f aca="true" t="shared" si="7" ref="N19:S19">N21+N22</f>
        <v>481.3</v>
      </c>
      <c r="O19" s="37">
        <f t="shared" si="7"/>
        <v>430.4</v>
      </c>
      <c r="P19" s="37">
        <f t="shared" si="7"/>
        <v>399.8</v>
      </c>
      <c r="Q19" s="37">
        <f t="shared" si="7"/>
        <v>217.6</v>
      </c>
      <c r="R19" s="37">
        <f t="shared" si="7"/>
        <v>400.5</v>
      </c>
      <c r="S19" s="37">
        <f t="shared" si="7"/>
        <v>295.40000000000003</v>
      </c>
      <c r="T19" s="37">
        <f>T21+T22</f>
        <v>543.4</v>
      </c>
      <c r="U19" s="37">
        <f>U21+U22</f>
        <v>304.9</v>
      </c>
      <c r="V19" s="37">
        <f>V21+V22</f>
        <v>590.8000000000001</v>
      </c>
      <c r="W19" s="37">
        <f>W21+W22</f>
        <v>441.6</v>
      </c>
      <c r="X19" s="38">
        <f>C19-D19</f>
        <v>1258.4000000000005</v>
      </c>
    </row>
    <row r="20" spans="1:24" ht="45.75" customHeight="1">
      <c r="A20" s="12"/>
      <c r="B20" s="13" t="s">
        <v>12</v>
      </c>
      <c r="C20" s="14"/>
      <c r="D20" s="14"/>
      <c r="E20" s="14"/>
      <c r="F20" s="14"/>
      <c r="G20" s="14"/>
      <c r="H20" s="14"/>
      <c r="I20" s="14"/>
      <c r="J20" s="14"/>
      <c r="K20" s="19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22"/>
    </row>
    <row r="21" spans="1:24" s="2" customFormat="1" ht="60" customHeight="1">
      <c r="A21" s="12" t="s">
        <v>52</v>
      </c>
      <c r="B21" s="23" t="s">
        <v>14</v>
      </c>
      <c r="C21" s="14">
        <f aca="true" t="shared" si="8" ref="C21:D23">F21+H21+J21+L21+N21+P21+R21+T21+V21</f>
        <v>5205</v>
      </c>
      <c r="D21" s="14">
        <f t="shared" si="8"/>
        <v>3947.6000000000004</v>
      </c>
      <c r="E21" s="14">
        <f>D21/C21*100</f>
        <v>75.84245917387128</v>
      </c>
      <c r="F21" s="14">
        <v>764.6</v>
      </c>
      <c r="G21" s="14">
        <v>5.8</v>
      </c>
      <c r="H21" s="14">
        <v>750.1</v>
      </c>
      <c r="I21" s="14">
        <v>512.7</v>
      </c>
      <c r="J21" s="14">
        <v>669.9</v>
      </c>
      <c r="K21" s="19">
        <v>707.5</v>
      </c>
      <c r="L21" s="19">
        <v>605.3</v>
      </c>
      <c r="M21" s="19">
        <v>1031.8</v>
      </c>
      <c r="N21" s="19">
        <v>481.2</v>
      </c>
      <c r="O21" s="19">
        <v>430.4</v>
      </c>
      <c r="P21" s="19">
        <v>399.6</v>
      </c>
      <c r="Q21" s="19">
        <v>217.6</v>
      </c>
      <c r="R21" s="19">
        <v>400.4</v>
      </c>
      <c r="S21" s="19">
        <v>295.3</v>
      </c>
      <c r="T21" s="19">
        <v>543.3</v>
      </c>
      <c r="U21" s="19">
        <v>304.9</v>
      </c>
      <c r="V21" s="19">
        <v>590.6</v>
      </c>
      <c r="W21" s="19">
        <v>441.6</v>
      </c>
      <c r="X21" s="41">
        <f>C21-D21</f>
        <v>1257.3999999999996</v>
      </c>
    </row>
    <row r="22" spans="1:24" s="2" customFormat="1" ht="62.25" customHeight="1">
      <c r="A22" s="12" t="s">
        <v>27</v>
      </c>
      <c r="B22" s="23" t="s">
        <v>41</v>
      </c>
      <c r="C22" s="14">
        <f t="shared" si="8"/>
        <v>1.4000000000000001</v>
      </c>
      <c r="D22" s="14">
        <f t="shared" si="8"/>
        <v>0.4</v>
      </c>
      <c r="E22" s="14">
        <f>D22/C22*100</f>
        <v>28.57142857142857</v>
      </c>
      <c r="F22" s="14">
        <v>0.2</v>
      </c>
      <c r="G22" s="14">
        <v>0.1</v>
      </c>
      <c r="H22" s="14">
        <v>0.1</v>
      </c>
      <c r="I22" s="14">
        <v>0</v>
      </c>
      <c r="J22" s="14">
        <v>0.2</v>
      </c>
      <c r="K22" s="19">
        <v>0.1</v>
      </c>
      <c r="L22" s="43">
        <v>0.2</v>
      </c>
      <c r="M22" s="43">
        <v>0.1</v>
      </c>
      <c r="N22" s="43">
        <v>0.1</v>
      </c>
      <c r="O22" s="43">
        <v>0</v>
      </c>
      <c r="P22" s="43">
        <v>0.2</v>
      </c>
      <c r="Q22" s="43">
        <v>0</v>
      </c>
      <c r="R22" s="43">
        <v>0.1</v>
      </c>
      <c r="S22" s="43">
        <v>0.1</v>
      </c>
      <c r="T22" s="43">
        <v>0.1</v>
      </c>
      <c r="U22" s="43">
        <v>0</v>
      </c>
      <c r="V22" s="43">
        <v>0.2</v>
      </c>
      <c r="W22" s="43">
        <v>0</v>
      </c>
      <c r="X22" s="40">
        <f>C22-D22</f>
        <v>1</v>
      </c>
    </row>
    <row r="23" spans="1:24" s="2" customFormat="1" ht="54" customHeight="1">
      <c r="A23" s="34" t="s">
        <v>28</v>
      </c>
      <c r="B23" s="35" t="s">
        <v>15</v>
      </c>
      <c r="C23" s="36">
        <f t="shared" si="8"/>
        <v>160.3</v>
      </c>
      <c r="D23" s="36">
        <f t="shared" si="8"/>
        <v>56.7</v>
      </c>
      <c r="E23" s="37">
        <f>D23/C23*100</f>
        <v>35.37117903930131</v>
      </c>
      <c r="F23" s="37">
        <f aca="true" t="shared" si="9" ref="F23:M23">F25+F26+F27+F28</f>
        <v>26.4</v>
      </c>
      <c r="G23" s="37">
        <f t="shared" si="9"/>
        <v>0</v>
      </c>
      <c r="H23" s="37">
        <f t="shared" si="9"/>
        <v>17</v>
      </c>
      <c r="I23" s="37">
        <f t="shared" si="9"/>
        <v>0</v>
      </c>
      <c r="J23" s="37">
        <f t="shared" si="9"/>
        <v>16.2</v>
      </c>
      <c r="K23" s="37">
        <f t="shared" si="9"/>
        <v>31.1</v>
      </c>
      <c r="L23" s="37">
        <f t="shared" si="9"/>
        <v>21.7</v>
      </c>
      <c r="M23" s="37">
        <f t="shared" si="9"/>
        <v>17.9</v>
      </c>
      <c r="N23" s="37">
        <f aca="true" t="shared" si="10" ref="N23:S23">N25+N26+N27+N28</f>
        <v>18.8</v>
      </c>
      <c r="O23" s="37">
        <f t="shared" si="10"/>
        <v>0</v>
      </c>
      <c r="P23" s="37">
        <f t="shared" si="10"/>
        <v>17.5</v>
      </c>
      <c r="Q23" s="37">
        <f t="shared" si="10"/>
        <v>4.5</v>
      </c>
      <c r="R23" s="37">
        <f t="shared" si="10"/>
        <v>15.3</v>
      </c>
      <c r="S23" s="37">
        <f t="shared" si="10"/>
        <v>2.3000000000000003</v>
      </c>
      <c r="T23" s="37">
        <f>T25+T26+T27+T28</f>
        <v>15.600000000000001</v>
      </c>
      <c r="U23" s="37">
        <f>U25+U26+U27+U28</f>
        <v>0.7</v>
      </c>
      <c r="V23" s="37">
        <f>V25+V26+V27+V28</f>
        <v>11.799999999999999</v>
      </c>
      <c r="W23" s="37">
        <f>W25+W26+W27+W28</f>
        <v>0.2</v>
      </c>
      <c r="X23" s="38">
        <f>C23-D23</f>
        <v>103.60000000000001</v>
      </c>
    </row>
    <row r="24" spans="1:24" s="2" customFormat="1" ht="51" customHeight="1">
      <c r="A24" s="12"/>
      <c r="B24" s="13" t="s">
        <v>12</v>
      </c>
      <c r="C24" s="14"/>
      <c r="D24" s="14"/>
      <c r="E24" s="14"/>
      <c r="F24" s="14"/>
      <c r="G24" s="14"/>
      <c r="H24" s="14"/>
      <c r="I24" s="14"/>
      <c r="J24" s="14"/>
      <c r="K24" s="19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22"/>
    </row>
    <row r="25" spans="1:24" s="2" customFormat="1" ht="60" customHeight="1">
      <c r="A25" s="12" t="s">
        <v>29</v>
      </c>
      <c r="B25" s="13" t="s">
        <v>16</v>
      </c>
      <c r="C25" s="14"/>
      <c r="D25" s="14"/>
      <c r="E25" s="14"/>
      <c r="F25" s="14"/>
      <c r="G25" s="14"/>
      <c r="H25" s="14"/>
      <c r="I25" s="14"/>
      <c r="J25" s="14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1"/>
    </row>
    <row r="26" spans="1:24" s="2" customFormat="1" ht="61.5" customHeight="1">
      <c r="A26" s="12" t="s">
        <v>30</v>
      </c>
      <c r="B26" s="13" t="s">
        <v>45</v>
      </c>
      <c r="C26" s="14">
        <f>F26+H26+J26+L26+N26+P26+R26+T26+V26</f>
        <v>6.8</v>
      </c>
      <c r="D26" s="14">
        <f>G26+I26+K26+M26+O26+Q26+S26+U26+W26</f>
        <v>1.8</v>
      </c>
      <c r="E26" s="14">
        <f>D26/C26*100</f>
        <v>26.47058823529412</v>
      </c>
      <c r="F26" s="14">
        <v>0.7</v>
      </c>
      <c r="G26" s="14">
        <v>0</v>
      </c>
      <c r="H26" s="14">
        <v>0.8</v>
      </c>
      <c r="I26" s="14">
        <v>0</v>
      </c>
      <c r="J26" s="14">
        <v>0.8</v>
      </c>
      <c r="K26" s="19">
        <v>0.6</v>
      </c>
      <c r="L26" s="43">
        <v>0.7</v>
      </c>
      <c r="M26" s="43">
        <v>0.2</v>
      </c>
      <c r="N26" s="43">
        <v>0.8</v>
      </c>
      <c r="O26" s="43">
        <v>0</v>
      </c>
      <c r="P26" s="43">
        <v>0.7</v>
      </c>
      <c r="Q26" s="43">
        <v>0.4</v>
      </c>
      <c r="R26" s="43">
        <v>0.8</v>
      </c>
      <c r="S26" s="43">
        <v>0.2</v>
      </c>
      <c r="T26" s="43">
        <v>0.8</v>
      </c>
      <c r="U26" s="43">
        <v>0.2</v>
      </c>
      <c r="V26" s="43">
        <v>0.7</v>
      </c>
      <c r="W26" s="43">
        <v>0.2</v>
      </c>
      <c r="X26" s="40">
        <f>C26-D26</f>
        <v>5</v>
      </c>
    </row>
    <row r="27" spans="1:24" s="2" customFormat="1" ht="51.75" customHeight="1">
      <c r="A27" s="12" t="s">
        <v>31</v>
      </c>
      <c r="B27" s="13" t="s">
        <v>17</v>
      </c>
      <c r="C27" s="14"/>
      <c r="D27" s="14"/>
      <c r="E27" s="14"/>
      <c r="F27" s="14"/>
      <c r="G27" s="14"/>
      <c r="H27" s="14"/>
      <c r="I27" s="14"/>
      <c r="J27" s="14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1"/>
    </row>
    <row r="28" spans="1:24" s="2" customFormat="1" ht="151.5" customHeight="1">
      <c r="A28" s="12" t="s">
        <v>32</v>
      </c>
      <c r="B28" s="13" t="s">
        <v>58</v>
      </c>
      <c r="C28" s="14">
        <f>F28+H28+J28+L28+N28+P28+R28+T28+V28</f>
        <v>153.5</v>
      </c>
      <c r="D28" s="14">
        <f>G28+I28+K28+M28+O28+Q28+S28+U28+W28</f>
        <v>54.900000000000006</v>
      </c>
      <c r="E28" s="14">
        <f>D28/C28*100</f>
        <v>35.76547231270359</v>
      </c>
      <c r="F28" s="14">
        <v>25.7</v>
      </c>
      <c r="G28" s="14">
        <v>0</v>
      </c>
      <c r="H28" s="14">
        <v>16.2</v>
      </c>
      <c r="I28" s="14">
        <v>0</v>
      </c>
      <c r="J28" s="14">
        <v>15.4</v>
      </c>
      <c r="K28" s="19">
        <v>30.5</v>
      </c>
      <c r="L28" s="43">
        <v>21</v>
      </c>
      <c r="M28" s="43">
        <v>17.7</v>
      </c>
      <c r="N28" s="43">
        <v>18</v>
      </c>
      <c r="O28" s="43">
        <v>0</v>
      </c>
      <c r="P28" s="43">
        <v>16.8</v>
      </c>
      <c r="Q28" s="43">
        <v>4.1</v>
      </c>
      <c r="R28" s="43">
        <v>14.5</v>
      </c>
      <c r="S28" s="43">
        <v>2.1</v>
      </c>
      <c r="T28" s="43">
        <v>14.8</v>
      </c>
      <c r="U28" s="43">
        <v>0.5</v>
      </c>
      <c r="V28" s="43">
        <v>11.1</v>
      </c>
      <c r="W28" s="43">
        <v>0</v>
      </c>
      <c r="X28" s="40">
        <f>C28-D28</f>
        <v>98.6</v>
      </c>
    </row>
    <row r="29" spans="1:24" s="2" customFormat="1" ht="61.5" customHeight="1">
      <c r="A29" s="34" t="s">
        <v>33</v>
      </c>
      <c r="B29" s="35" t="s">
        <v>37</v>
      </c>
      <c r="C29" s="36">
        <f>F29+H29+J29+L29+N29+P29+R29+T29+V29</f>
        <v>15.000000000000004</v>
      </c>
      <c r="D29" s="36">
        <f>G29+I29+K29+M29+O29+Q29+S29+U29+W29</f>
        <v>0.2</v>
      </c>
      <c r="E29" s="37">
        <f>D29/C29*100</f>
        <v>1.333333333333333</v>
      </c>
      <c r="F29" s="37">
        <f aca="true" t="shared" si="11" ref="F29:M29">F31+F32</f>
        <v>0.4</v>
      </c>
      <c r="G29" s="37">
        <f t="shared" si="11"/>
        <v>0</v>
      </c>
      <c r="H29" s="37">
        <f t="shared" si="11"/>
        <v>0.5</v>
      </c>
      <c r="I29" s="37">
        <f t="shared" si="11"/>
        <v>0.2</v>
      </c>
      <c r="J29" s="37">
        <f t="shared" si="11"/>
        <v>0.2</v>
      </c>
      <c r="K29" s="37">
        <f t="shared" si="11"/>
        <v>0</v>
      </c>
      <c r="L29" s="37">
        <f t="shared" si="11"/>
        <v>5.6000000000000005</v>
      </c>
      <c r="M29" s="37">
        <f t="shared" si="11"/>
        <v>0</v>
      </c>
      <c r="N29" s="37">
        <f aca="true" t="shared" si="12" ref="N29:S29">N31+N32</f>
        <v>0.4</v>
      </c>
      <c r="O29" s="37">
        <f t="shared" si="12"/>
        <v>0</v>
      </c>
      <c r="P29" s="37">
        <f t="shared" si="12"/>
        <v>4.3</v>
      </c>
      <c r="Q29" s="37">
        <f t="shared" si="12"/>
        <v>0</v>
      </c>
      <c r="R29" s="37">
        <f t="shared" si="12"/>
        <v>0.3</v>
      </c>
      <c r="S29" s="37">
        <f t="shared" si="12"/>
        <v>0</v>
      </c>
      <c r="T29" s="37">
        <f>T31+T32</f>
        <v>2.9</v>
      </c>
      <c r="U29" s="37">
        <f>U31+U32</f>
        <v>0</v>
      </c>
      <c r="V29" s="37">
        <f>V31+V32</f>
        <v>0.4</v>
      </c>
      <c r="W29" s="37">
        <f>W31+W32</f>
        <v>0</v>
      </c>
      <c r="X29" s="38">
        <f>C29-D29</f>
        <v>14.800000000000004</v>
      </c>
    </row>
    <row r="30" spans="1:24" s="2" customFormat="1" ht="51.75" customHeight="1">
      <c r="A30" s="12"/>
      <c r="B30" s="13" t="s">
        <v>5</v>
      </c>
      <c r="C30" s="14"/>
      <c r="D30" s="14"/>
      <c r="E30" s="14"/>
      <c r="F30" s="14"/>
      <c r="G30" s="14"/>
      <c r="H30" s="14"/>
      <c r="I30" s="14"/>
      <c r="J30" s="14"/>
      <c r="K30" s="19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22"/>
    </row>
    <row r="31" spans="1:24" s="2" customFormat="1" ht="79.5" customHeight="1">
      <c r="A31" s="12" t="s">
        <v>34</v>
      </c>
      <c r="B31" s="24" t="s">
        <v>46</v>
      </c>
      <c r="C31" s="14">
        <f aca="true" t="shared" si="13" ref="C31:D33">F31+H31+J31+L31+N31+P31+R31+T31+V31</f>
        <v>12.3</v>
      </c>
      <c r="D31" s="14">
        <f t="shared" si="13"/>
        <v>0</v>
      </c>
      <c r="E31" s="14">
        <f>D31/C31*100</f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9">
        <v>0</v>
      </c>
      <c r="L31" s="19">
        <v>5.2</v>
      </c>
      <c r="M31" s="19">
        <v>0</v>
      </c>
      <c r="N31" s="19">
        <v>0</v>
      </c>
      <c r="O31" s="19">
        <v>0</v>
      </c>
      <c r="P31" s="19">
        <v>4.2</v>
      </c>
      <c r="Q31" s="19">
        <v>0</v>
      </c>
      <c r="R31" s="19">
        <v>0</v>
      </c>
      <c r="S31" s="19">
        <v>0</v>
      </c>
      <c r="T31" s="19">
        <v>2.9</v>
      </c>
      <c r="U31" s="19">
        <v>0</v>
      </c>
      <c r="V31" s="19">
        <v>0</v>
      </c>
      <c r="W31" s="19">
        <v>0</v>
      </c>
      <c r="X31" s="41">
        <f>C31-D31</f>
        <v>12.3</v>
      </c>
    </row>
    <row r="32" spans="1:24" s="2" customFormat="1" ht="82.5" customHeight="1">
      <c r="A32" s="12" t="s">
        <v>35</v>
      </c>
      <c r="B32" s="13" t="s">
        <v>42</v>
      </c>
      <c r="C32" s="14">
        <f t="shared" si="13"/>
        <v>2.6999999999999997</v>
      </c>
      <c r="D32" s="14">
        <f t="shared" si="13"/>
        <v>0.2</v>
      </c>
      <c r="E32" s="14">
        <f>D32/C32*100</f>
        <v>7.407407407407408</v>
      </c>
      <c r="F32" s="14">
        <v>0.4</v>
      </c>
      <c r="G32" s="14">
        <v>0</v>
      </c>
      <c r="H32" s="14">
        <v>0.5</v>
      </c>
      <c r="I32" s="14">
        <v>0.2</v>
      </c>
      <c r="J32" s="14">
        <v>0.2</v>
      </c>
      <c r="K32" s="19">
        <v>0</v>
      </c>
      <c r="L32" s="43">
        <v>0.4</v>
      </c>
      <c r="M32" s="43">
        <v>0</v>
      </c>
      <c r="N32" s="43">
        <v>0.4</v>
      </c>
      <c r="O32" s="43">
        <v>0</v>
      </c>
      <c r="P32" s="43">
        <v>0.1</v>
      </c>
      <c r="Q32" s="43">
        <v>0</v>
      </c>
      <c r="R32" s="43">
        <v>0.3</v>
      </c>
      <c r="S32" s="43">
        <v>0</v>
      </c>
      <c r="T32" s="43">
        <v>0</v>
      </c>
      <c r="U32" s="43">
        <v>0</v>
      </c>
      <c r="V32" s="43">
        <v>0.4</v>
      </c>
      <c r="W32" s="43">
        <v>0</v>
      </c>
      <c r="X32" s="40">
        <f>C32-D32</f>
        <v>2.4999999999999996</v>
      </c>
    </row>
    <row r="33" spans="1:24" s="2" customFormat="1" ht="56.25" customHeight="1">
      <c r="A33" s="34" t="s">
        <v>36</v>
      </c>
      <c r="B33" s="45" t="s">
        <v>51</v>
      </c>
      <c r="C33" s="36">
        <f t="shared" si="13"/>
        <v>65.4</v>
      </c>
      <c r="D33" s="36">
        <f t="shared" si="13"/>
        <v>26.7</v>
      </c>
      <c r="E33" s="37">
        <f>D33/C33*100</f>
        <v>40.82568807339449</v>
      </c>
      <c r="F33" s="37">
        <v>0</v>
      </c>
      <c r="G33" s="37">
        <v>0</v>
      </c>
      <c r="H33" s="37">
        <v>0</v>
      </c>
      <c r="I33" s="37">
        <v>0</v>
      </c>
      <c r="J33" s="37">
        <f>J35</f>
        <v>65.4</v>
      </c>
      <c r="K33" s="37">
        <v>0</v>
      </c>
      <c r="L33" s="37">
        <f>L35</f>
        <v>0</v>
      </c>
      <c r="M33" s="37">
        <v>0</v>
      </c>
      <c r="N33" s="37">
        <f aca="true" t="shared" si="14" ref="N33:S33">N35</f>
        <v>0</v>
      </c>
      <c r="O33" s="37">
        <f t="shared" si="14"/>
        <v>26.7</v>
      </c>
      <c r="P33" s="37">
        <f t="shared" si="14"/>
        <v>0</v>
      </c>
      <c r="Q33" s="37">
        <f t="shared" si="14"/>
        <v>0</v>
      </c>
      <c r="R33" s="37">
        <f t="shared" si="14"/>
        <v>0</v>
      </c>
      <c r="S33" s="37">
        <f t="shared" si="14"/>
        <v>0</v>
      </c>
      <c r="T33" s="37">
        <f>T35</f>
        <v>0</v>
      </c>
      <c r="U33" s="37">
        <f>U35</f>
        <v>0</v>
      </c>
      <c r="V33" s="37">
        <f>V35</f>
        <v>0</v>
      </c>
      <c r="W33" s="37">
        <f>W35</f>
        <v>0</v>
      </c>
      <c r="X33" s="38">
        <f>C33-D33</f>
        <v>38.7</v>
      </c>
    </row>
    <row r="34" spans="1:24" s="2" customFormat="1" ht="45.75" customHeight="1">
      <c r="A34" s="12"/>
      <c r="B34" s="13" t="s">
        <v>5</v>
      </c>
      <c r="C34" s="20"/>
      <c r="D34" s="20"/>
      <c r="E34" s="25"/>
      <c r="F34" s="25"/>
      <c r="G34" s="25"/>
      <c r="H34" s="25"/>
      <c r="I34" s="25"/>
      <c r="J34" s="25"/>
      <c r="K34" s="26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27"/>
    </row>
    <row r="35" spans="1:24" s="2" customFormat="1" ht="55.5" customHeight="1">
      <c r="A35" s="29" t="s">
        <v>53</v>
      </c>
      <c r="B35" s="30" t="s">
        <v>54</v>
      </c>
      <c r="C35" s="14">
        <f>F35+H35+J35+L35+N35+P35+R35+T35+V35</f>
        <v>65.4</v>
      </c>
      <c r="D35" s="14">
        <f>G35+I35+K35+M35+O35+Q35+S35+U35+W35</f>
        <v>26.7</v>
      </c>
      <c r="E35" s="14">
        <f>D35/C35*100</f>
        <v>40.82568807339449</v>
      </c>
      <c r="F35" s="14">
        <v>0</v>
      </c>
      <c r="G35" s="14">
        <v>0</v>
      </c>
      <c r="H35" s="14">
        <v>0</v>
      </c>
      <c r="I35" s="14">
        <v>0</v>
      </c>
      <c r="J35" s="15">
        <v>65.4</v>
      </c>
      <c r="K35" s="16">
        <v>0</v>
      </c>
      <c r="L35" s="16">
        <v>0</v>
      </c>
      <c r="M35" s="16">
        <v>0</v>
      </c>
      <c r="N35" s="16">
        <v>0</v>
      </c>
      <c r="O35" s="16">
        <v>26.7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28">
        <f>C35-D35</f>
        <v>38.7</v>
      </c>
    </row>
    <row r="36" spans="1:24" s="2" customFormat="1" ht="57" customHeight="1" thickBot="1">
      <c r="A36" s="46"/>
      <c r="B36" s="47" t="s">
        <v>47</v>
      </c>
      <c r="C36" s="48">
        <f>C9+C33</f>
        <v>12924.4</v>
      </c>
      <c r="D36" s="48">
        <f>D9+D33</f>
        <v>10091.105000000001</v>
      </c>
      <c r="E36" s="49">
        <f>D36/C36*100</f>
        <v>78.07793785398162</v>
      </c>
      <c r="F36" s="48">
        <f aca="true" t="shared" si="15" ref="F36:M36">F9+F33</f>
        <v>1472.3000000000002</v>
      </c>
      <c r="G36" s="48">
        <f t="shared" si="15"/>
        <v>169</v>
      </c>
      <c r="H36" s="48">
        <f t="shared" si="15"/>
        <v>1498.2</v>
      </c>
      <c r="I36" s="48">
        <f t="shared" si="15"/>
        <v>1070.1000000000001</v>
      </c>
      <c r="J36" s="48">
        <f t="shared" si="15"/>
        <v>1552.0000000000002</v>
      </c>
      <c r="K36" s="48">
        <f t="shared" si="15"/>
        <v>1489.1999999999998</v>
      </c>
      <c r="L36" s="48">
        <f t="shared" si="15"/>
        <v>1494.3999999999999</v>
      </c>
      <c r="M36" s="48">
        <f t="shared" si="15"/>
        <v>1806.9</v>
      </c>
      <c r="N36" s="48">
        <f aca="true" t="shared" si="16" ref="N36:S36">N9+N33</f>
        <v>1716.7</v>
      </c>
      <c r="O36" s="48">
        <f t="shared" si="16"/>
        <v>1283.3999999999999</v>
      </c>
      <c r="P36" s="48">
        <f t="shared" si="16"/>
        <v>1189.8999999999999</v>
      </c>
      <c r="Q36" s="48">
        <f t="shared" si="16"/>
        <v>968.1049999999999</v>
      </c>
      <c r="R36" s="48">
        <f t="shared" si="16"/>
        <v>1239</v>
      </c>
      <c r="S36" s="48">
        <f t="shared" si="16"/>
        <v>1003.3</v>
      </c>
      <c r="T36" s="48">
        <f>T9+T33</f>
        <v>1384.9</v>
      </c>
      <c r="U36" s="48">
        <f>U9+U33</f>
        <v>1012.6</v>
      </c>
      <c r="V36" s="48">
        <f>V9+V33</f>
        <v>1377.0000000000002</v>
      </c>
      <c r="W36" s="48">
        <f>W9+W33</f>
        <v>1288.5000000000002</v>
      </c>
      <c r="X36" s="50">
        <f>C36-D36</f>
        <v>2833.2949999999983</v>
      </c>
    </row>
    <row r="37" spans="1:23" ht="45.75" customHeight="1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58.5" customHeight="1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37.5" customHeight="1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4" ht="48">
      <c r="A40" s="3"/>
      <c r="B40" s="51" t="s">
        <v>56</v>
      </c>
      <c r="C40" s="51"/>
      <c r="D40" s="51"/>
      <c r="E40" s="52"/>
      <c r="F40" s="52"/>
      <c r="G40" s="52"/>
      <c r="H40" s="52"/>
      <c r="I40" s="52"/>
      <c r="J40" s="55" t="s">
        <v>68</v>
      </c>
      <c r="K40" s="55"/>
      <c r="L40" s="55"/>
      <c r="M40" s="55"/>
      <c r="N40" s="55"/>
      <c r="O40" s="55"/>
      <c r="P40" s="55"/>
      <c r="Q40" s="55"/>
      <c r="R40" s="42"/>
      <c r="S40" s="42"/>
      <c r="T40" s="42"/>
      <c r="U40" s="42"/>
      <c r="V40" s="42"/>
      <c r="W40" s="42"/>
      <c r="X40" s="42"/>
    </row>
    <row r="41" spans="1:23" ht="38.25">
      <c r="A41" s="3"/>
      <c r="B41" s="5"/>
      <c r="C41" s="5"/>
      <c r="D41" s="5"/>
      <c r="E41" s="78"/>
      <c r="F41" s="78"/>
      <c r="G41" s="78"/>
      <c r="H41" s="78"/>
      <c r="I41" s="78"/>
      <c r="J41" s="56" t="s">
        <v>40</v>
      </c>
      <c r="K41" s="56"/>
      <c r="L41" s="56"/>
      <c r="M41" s="56"/>
      <c r="N41" s="56"/>
      <c r="O41" s="56"/>
      <c r="P41" s="5"/>
      <c r="Q41" s="5"/>
      <c r="R41" s="5"/>
      <c r="S41" s="5"/>
      <c r="T41" s="5"/>
      <c r="U41" s="5"/>
      <c r="V41" s="5"/>
      <c r="W41" s="5"/>
    </row>
    <row r="42" spans="1:23" ht="12.7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</sheetData>
  <sheetProtection/>
  <mergeCells count="22">
    <mergeCell ref="E41:I41"/>
    <mergeCell ref="L7:M7"/>
    <mergeCell ref="B6:B8"/>
    <mergeCell ref="R7:S7"/>
    <mergeCell ref="P7:Q7"/>
    <mergeCell ref="X6:X8"/>
    <mergeCell ref="F7:G7"/>
    <mergeCell ref="A6:A8"/>
    <mergeCell ref="V7:W7"/>
    <mergeCell ref="F6:W6"/>
    <mergeCell ref="T7:U7"/>
    <mergeCell ref="C6:E7"/>
    <mergeCell ref="H7:I7"/>
    <mergeCell ref="J7:K7"/>
    <mergeCell ref="J40:Q40"/>
    <mergeCell ref="J41:O41"/>
    <mergeCell ref="A1:X1"/>
    <mergeCell ref="A2:X2"/>
    <mergeCell ref="A3:X3"/>
    <mergeCell ref="A4:X4"/>
    <mergeCell ref="A5:X5"/>
    <mergeCell ref="N7:O7"/>
  </mergeCells>
  <printOptions/>
  <pageMargins left="0.3937007874015748" right="0.07874015748031496" top="0.5905511811023623" bottom="0.1968503937007874" header="0.31496062992125984" footer="0.31496062992125984"/>
  <pageSetup fitToHeight="2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Natasha</cp:lastModifiedBy>
  <cp:lastPrinted>2020-10-07T06:03:27Z</cp:lastPrinted>
  <dcterms:created xsi:type="dcterms:W3CDTF">2016-03-28T07:13:45Z</dcterms:created>
  <dcterms:modified xsi:type="dcterms:W3CDTF">2020-10-07T06:39:17Z</dcterms:modified>
  <cp:category/>
  <cp:version/>
  <cp:contentType/>
  <cp:contentStatus/>
</cp:coreProperties>
</file>