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activeTab="0"/>
  </bookViews>
  <sheets>
    <sheet name="9" sheetId="1" r:id="rId1"/>
  </sheets>
  <definedNames>
    <definedName name="_xlnm.Print_Titles" localSheetId="0">'9'!$5:$5</definedName>
    <definedName name="_xlnm.Print_Area" localSheetId="0">'9'!$A$1:$F$103</definedName>
  </definedNames>
  <calcPr fullCalcOnLoad="1"/>
</workbook>
</file>

<file path=xl/sharedStrings.xml><?xml version="1.0" encoding="utf-8"?>
<sst xmlns="http://schemas.openxmlformats.org/spreadsheetml/2006/main" count="105" uniqueCount="105">
  <si>
    <t>вул.Луганська</t>
  </si>
  <si>
    <t>вул. Центральна</t>
  </si>
  <si>
    <t>вул.Можайського</t>
  </si>
  <si>
    <t>вул.Підгірна</t>
  </si>
  <si>
    <t>вул.Кооперативна</t>
  </si>
  <si>
    <t>вул.Ушинського</t>
  </si>
  <si>
    <t>пр.Шахтобудівників</t>
  </si>
  <si>
    <t>вул.Гончара Олеся</t>
  </si>
  <si>
    <t>вул.Челюскінців</t>
  </si>
  <si>
    <t>вул. Озерна</t>
  </si>
  <si>
    <t xml:space="preserve">вул. Степового Фронту </t>
  </si>
  <si>
    <t>вул.Миру</t>
  </si>
  <si>
    <t>вул.Ганни Світличної</t>
  </si>
  <si>
    <t>вул.Горького</t>
  </si>
  <si>
    <t>вул.Репіна</t>
  </si>
  <si>
    <t>вул.Повстання</t>
  </si>
  <si>
    <t>вул. Шутя</t>
  </si>
  <si>
    <t>вул.Грушевського Михайла</t>
  </si>
  <si>
    <t>вул.Караванченка</t>
  </si>
  <si>
    <t>вул. Шевченко</t>
  </si>
  <si>
    <t>вул.Добролюбова</t>
  </si>
  <si>
    <t>вул.Берегова</t>
  </si>
  <si>
    <t>вул. Богуна Івана</t>
  </si>
  <si>
    <t>вул.Сірка Івана</t>
  </si>
  <si>
    <t>вул. Новоросійська</t>
  </si>
  <si>
    <t>вул. Будівельна</t>
  </si>
  <si>
    <t>вул. Комарова</t>
  </si>
  <si>
    <t>вул. Нова</t>
  </si>
  <si>
    <t>вул.Гагаріна</t>
  </si>
  <si>
    <t>дорога до дач ПЗТО</t>
  </si>
  <si>
    <t>вул.Промислова</t>
  </si>
  <si>
    <t>вул.Кравченка</t>
  </si>
  <si>
    <t>вул.Верстатобудівників</t>
  </si>
  <si>
    <t>вул.Войнової</t>
  </si>
  <si>
    <t>вул.Малиновського</t>
  </si>
  <si>
    <t>вул. Харківська</t>
  </si>
  <si>
    <t>вул.Героїв України</t>
  </si>
  <si>
    <t>вул.Сташкова</t>
  </si>
  <si>
    <t>вул. Плосконоса Ігора</t>
  </si>
  <si>
    <t>вул.Заводська</t>
  </si>
  <si>
    <t>вул.Кільцева</t>
  </si>
  <si>
    <t xml:space="preserve">вул.Шосейна </t>
  </si>
  <si>
    <t>вул.Яворницького Дмитра</t>
  </si>
  <si>
    <t>вул.Пчілки Олени</t>
  </si>
  <si>
    <t>вул.Ватутіна</t>
  </si>
  <si>
    <t>проїзд від вул. Новоросійська до вул.Західнодонбаська</t>
  </si>
  <si>
    <t>проїзд від вул. Ватоліної до парку ім.Комарова</t>
  </si>
  <si>
    <t>проїзд в районі будинків №9, 12 на вул. Преображенська</t>
  </si>
  <si>
    <t>проїзд вздовж будинків  №3,4 на вул. Преображенська</t>
  </si>
  <si>
    <t>пішохідна доріжка вздовж вул. Корольова Сергія</t>
  </si>
  <si>
    <t xml:space="preserve"> пішохідна доріжка  вздовж  будинку вул.Західнодонбаська, 27</t>
  </si>
  <si>
    <t>пішохідна доріжка до будинку вул.Войнової, 14</t>
  </si>
  <si>
    <t>вул. Балашовська, 5</t>
  </si>
  <si>
    <t>вул. Балашовська 11,9</t>
  </si>
  <si>
    <t>проїзд до будинку вул.Дніпровська 418</t>
  </si>
  <si>
    <t>проїзд від вул.Комарова до будинку вул.Західнодонбаська 32</t>
  </si>
  <si>
    <t xml:space="preserve">вул.Харківська, 106 </t>
  </si>
  <si>
    <t>проїзд до будинків №10,11 на вул.Верстатобудівників</t>
  </si>
  <si>
    <t>вул.Кравченка 2, 2б</t>
  </si>
  <si>
    <t>пішохідна доріжка  біля будинку вул.Кравченка, 12</t>
  </si>
  <si>
    <t>пішохідна доріжка до ЗШ №4</t>
  </si>
  <si>
    <t>проїзд до будинків  №4/1, №2/1  на вул.Корольова Сергія</t>
  </si>
  <si>
    <t>пішохідна доріжка в районі  будинків  №2, №4 на вул.Кравченка</t>
  </si>
  <si>
    <t xml:space="preserve">пішохідна доріжка між будинка №48, №50 на вул.Степового Фронту </t>
  </si>
  <si>
    <t>пішохідна доріжка в районі  будинку №12 по вул. Верстатобудівників</t>
  </si>
  <si>
    <t>пішохідна доріжка в районі  будинку №4 по вул. Верстатобудівників</t>
  </si>
  <si>
    <t>пішохідна доріжка в районі ДНЗ №53</t>
  </si>
  <si>
    <t>пішохідна доріжка в районі  будинку №10 по вул. Верстатобудівників</t>
  </si>
  <si>
    <t>пішохідна доріжка в районі  будинку №18 по вул. Ливарна</t>
  </si>
  <si>
    <t>пішохідна доріжка в районі  будинку №10 по вул. Західнодонбаська</t>
  </si>
  <si>
    <t>пішохідна доріжка в районі  будинку №4 по вул. Промислова</t>
  </si>
  <si>
    <t>пішохідна доріжка в районі  будинку №10 по вул. Кравченка</t>
  </si>
  <si>
    <t>пішохідна доріжка в районі  будинку №37 по вул. Заводська</t>
  </si>
  <si>
    <t>пішохідна доріжка в районі будинку №106 на вул. Харківська</t>
  </si>
  <si>
    <t>пішохідна доріжка в районі  будинку №28 по вул. Заводська</t>
  </si>
  <si>
    <t>пішохідна доріжка в районі  будинку №4/1 по вул. Корольова Сергія</t>
  </si>
  <si>
    <t>пішохідна доріжка в районі  будинку №2/1 по вул.  Корольова Сергія</t>
  </si>
  <si>
    <t>вул. Шияна Григорія</t>
  </si>
  <si>
    <t>вул. Разіна</t>
  </si>
  <si>
    <t>вул. Сагайдачного Петра</t>
  </si>
  <si>
    <t>вул. Пугачова</t>
  </si>
  <si>
    <t>вул. Плеханова</t>
  </si>
  <si>
    <t>вул. Алексєєва</t>
  </si>
  <si>
    <t>вул. Західна</t>
  </si>
  <si>
    <t>вул. Молодіжна</t>
  </si>
  <si>
    <t>пішохідна доріжка до  будинку №11 по вул. Гагаріна</t>
  </si>
  <si>
    <t>пішохідна доріжка вздовж будинку №16 по вул. Західнодонбаська</t>
  </si>
  <si>
    <t>прибудинкової території вул. Войнової, 8</t>
  </si>
  <si>
    <t>вул. Сметаніна</t>
  </si>
  <si>
    <t>вул.Карбишева в районі будинків №2, 4</t>
  </si>
  <si>
    <t>пішохідна доріжка від будинку вул. Харківська, 106 до вул. Миру</t>
  </si>
  <si>
    <t>пішохідна доріжка в районі  часовні Володимира  Рівноапостольного</t>
  </si>
  <si>
    <t xml:space="preserve">пішохідна доріжка в районі будинку №29 на вул. Західнодонбаська </t>
  </si>
  <si>
    <t>вул. Корольова Сергія</t>
  </si>
  <si>
    <t>Поточний середній ремонт                                 вул. Дніпровської у м. Павлоград</t>
  </si>
  <si>
    <t>вул. Попова</t>
  </si>
  <si>
    <t>№з/п</t>
  </si>
  <si>
    <t xml:space="preserve">Найменування доріг </t>
  </si>
  <si>
    <t xml:space="preserve"> відхилення +,-</t>
  </si>
  <si>
    <t xml:space="preserve">% виконання </t>
  </si>
  <si>
    <t xml:space="preserve"> Касові видатки за І  півріяя 2021 року</t>
  </si>
  <si>
    <t>вул. Яворницького Дмитра (грейдування)</t>
  </si>
  <si>
    <t xml:space="preserve">План на І півріччя   2021 року </t>
  </si>
  <si>
    <t xml:space="preserve">усього </t>
  </si>
  <si>
    <t xml:space="preserve">Аналіз виристання  коштів по програмі " Утримання та розвиток автомобільних доріг "                    за  I  півріччя 2021 року  (загальний фонд) 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</si>
</sst>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"/>
    <numFmt numFmtId="211" formatCode="[$-FC19]d\ mmmm\ yyyy\ &quot;г.&quot;"/>
    <numFmt numFmtId="212" formatCode="#,##0.00000"/>
    <numFmt numFmtId="213" formatCode="#,##0.00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24" borderId="2" applyNumberFormat="0" applyAlignment="0" applyProtection="0"/>
    <xf numFmtId="0" fontId="30" fillId="24" borderId="1" applyNumberFormat="0" applyAlignment="0" applyProtection="0"/>
    <xf numFmtId="0" fontId="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8" fillId="29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/>
    </xf>
    <xf numFmtId="3" fontId="0" fillId="0" borderId="0" xfId="0" applyNumberFormat="1" applyFont="1" applyAlignment="1">
      <alignment horizontal="center" vertical="center"/>
    </xf>
    <xf numFmtId="3" fontId="3" fillId="0" borderId="0" xfId="0" applyNumberFormat="1" applyFont="1" applyFill="1" applyBorder="1" applyAlignment="1">
      <alignment horizontal="left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05" fontId="4" fillId="0" borderId="10" xfId="0" applyNumberFormat="1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3"/>
  <sheetViews>
    <sheetView tabSelected="1" view="pageBreakPreview" zoomScaleSheetLayoutView="100" zoomScalePageLayoutView="0" workbookViewId="0" topLeftCell="A1">
      <selection activeCell="I5" sqref="I5"/>
    </sheetView>
  </sheetViews>
  <sheetFormatPr defaultColWidth="9.140625" defaultRowHeight="12.75"/>
  <cols>
    <col min="1" max="1" width="7.28125" style="6" customWidth="1"/>
    <col min="2" max="2" width="41.7109375" style="3" customWidth="1"/>
    <col min="3" max="3" width="17.28125" style="7" customWidth="1"/>
    <col min="4" max="4" width="17.57421875" style="3" customWidth="1"/>
    <col min="5" max="5" width="20.7109375" style="3" customWidth="1"/>
    <col min="6" max="6" width="17.421875" style="3" customWidth="1"/>
    <col min="7" max="16384" width="9.140625" style="3" customWidth="1"/>
  </cols>
  <sheetData>
    <row r="1" ht="14.25">
      <c r="F1" s="3">
        <v>15</v>
      </c>
    </row>
    <row r="2" spans="1:6" ht="31.5" customHeight="1">
      <c r="A2" s="18" t="s">
        <v>104</v>
      </c>
      <c r="B2" s="19"/>
      <c r="C2" s="19"/>
      <c r="D2" s="19"/>
      <c r="E2" s="19"/>
      <c r="F2" s="19"/>
    </row>
    <row r="3" spans="1:6" s="2" customFormat="1" ht="50.25" customHeight="1">
      <c r="A3" s="19"/>
      <c r="B3" s="19"/>
      <c r="C3" s="19"/>
      <c r="D3" s="19"/>
      <c r="E3" s="19"/>
      <c r="F3" s="19"/>
    </row>
    <row r="4" spans="1:3" s="1" customFormat="1" ht="12.75" customHeight="1">
      <c r="A4" s="5"/>
      <c r="B4" s="4"/>
      <c r="C4" s="8"/>
    </row>
    <row r="5" spans="1:6" ht="53.25" customHeight="1">
      <c r="A5" s="16" t="s">
        <v>96</v>
      </c>
      <c r="B5" s="16" t="s">
        <v>97</v>
      </c>
      <c r="C5" s="17" t="s">
        <v>102</v>
      </c>
      <c r="D5" s="20" t="s">
        <v>100</v>
      </c>
      <c r="E5" s="21" t="s">
        <v>98</v>
      </c>
      <c r="F5" s="16" t="s">
        <v>99</v>
      </c>
    </row>
    <row r="6" spans="1:6" ht="49.5" customHeight="1">
      <c r="A6" s="12">
        <v>1</v>
      </c>
      <c r="B6" s="11" t="s">
        <v>94</v>
      </c>
      <c r="C6" s="13">
        <v>93450</v>
      </c>
      <c r="D6" s="14">
        <f>48600+44761.15</f>
        <v>93361.15</v>
      </c>
      <c r="E6" s="13">
        <f>C6-D6</f>
        <v>88.85000000000582</v>
      </c>
      <c r="F6" s="13">
        <f>D6/C6*100%</f>
        <v>0.9990492241840556</v>
      </c>
    </row>
    <row r="7" spans="1:6" ht="49.5" customHeight="1">
      <c r="A7" s="12">
        <v>2</v>
      </c>
      <c r="B7" s="9" t="s">
        <v>90</v>
      </c>
      <c r="C7" s="13">
        <v>29329</v>
      </c>
      <c r="D7" s="14"/>
      <c r="E7" s="13">
        <f aca="true" t="shared" si="0" ref="E7:E70">C7-D7</f>
        <v>29329</v>
      </c>
      <c r="F7" s="13">
        <f>D7/C7*100%</f>
        <v>0</v>
      </c>
    </row>
    <row r="8" spans="1:6" ht="49.5" customHeight="1">
      <c r="A8" s="12">
        <v>3</v>
      </c>
      <c r="B8" s="10" t="s">
        <v>0</v>
      </c>
      <c r="C8" s="13">
        <v>186416</v>
      </c>
      <c r="D8" s="14">
        <v>186415.54</v>
      </c>
      <c r="E8" s="13">
        <f t="shared" si="0"/>
        <v>0.4599999999918509</v>
      </c>
      <c r="F8" s="13">
        <f>D8/C8*100</f>
        <v>99.99975324006523</v>
      </c>
    </row>
    <row r="9" spans="1:6" ht="49.5" customHeight="1">
      <c r="A9" s="12">
        <v>4</v>
      </c>
      <c r="B9" s="10" t="s">
        <v>1</v>
      </c>
      <c r="C9" s="13">
        <v>177300</v>
      </c>
      <c r="D9" s="14"/>
      <c r="E9" s="13">
        <f t="shared" si="0"/>
        <v>177300</v>
      </c>
      <c r="F9" s="13">
        <f aca="true" t="shared" si="1" ref="F9:F72">D9/C9*100</f>
        <v>0</v>
      </c>
    </row>
    <row r="10" spans="1:6" ht="49.5" customHeight="1">
      <c r="A10" s="12">
        <v>5</v>
      </c>
      <c r="B10" s="10" t="s">
        <v>2</v>
      </c>
      <c r="C10" s="13">
        <v>98500</v>
      </c>
      <c r="D10" s="13">
        <v>98500</v>
      </c>
      <c r="E10" s="13">
        <f t="shared" si="0"/>
        <v>0</v>
      </c>
      <c r="F10" s="13">
        <f t="shared" si="1"/>
        <v>100</v>
      </c>
    </row>
    <row r="11" spans="1:6" ht="49.5" customHeight="1">
      <c r="A11" s="12">
        <v>6</v>
      </c>
      <c r="B11" s="9" t="s">
        <v>10</v>
      </c>
      <c r="C11" s="13">
        <v>295500</v>
      </c>
      <c r="D11" s="13">
        <v>295500</v>
      </c>
      <c r="E11" s="13">
        <f t="shared" si="0"/>
        <v>0</v>
      </c>
      <c r="F11" s="13">
        <f t="shared" si="1"/>
        <v>100</v>
      </c>
    </row>
    <row r="12" spans="1:6" ht="49.5" customHeight="1">
      <c r="A12" s="12">
        <v>7</v>
      </c>
      <c r="B12" s="10" t="s">
        <v>16</v>
      </c>
      <c r="C12" s="13">
        <v>295500</v>
      </c>
      <c r="D12" s="13">
        <v>295500</v>
      </c>
      <c r="E12" s="13">
        <f t="shared" si="0"/>
        <v>0</v>
      </c>
      <c r="F12" s="13">
        <f t="shared" si="1"/>
        <v>100</v>
      </c>
    </row>
    <row r="13" spans="1:6" ht="49.5" customHeight="1">
      <c r="A13" s="12">
        <v>8</v>
      </c>
      <c r="B13" s="10" t="s">
        <v>22</v>
      </c>
      <c r="C13" s="13">
        <v>137505</v>
      </c>
      <c r="D13" s="13">
        <f>98500+38971.61</f>
        <v>137471.61</v>
      </c>
      <c r="E13" s="13">
        <f t="shared" si="0"/>
        <v>33.39000000001397</v>
      </c>
      <c r="F13" s="13">
        <f t="shared" si="1"/>
        <v>99.97571724664557</v>
      </c>
    </row>
    <row r="14" spans="1:6" ht="49.5" customHeight="1">
      <c r="A14" s="12">
        <v>9</v>
      </c>
      <c r="B14" s="10" t="s">
        <v>9</v>
      </c>
      <c r="C14" s="13">
        <v>295500</v>
      </c>
      <c r="D14" s="13">
        <v>295500</v>
      </c>
      <c r="E14" s="13">
        <f t="shared" si="0"/>
        <v>0</v>
      </c>
      <c r="F14" s="13">
        <f t="shared" si="1"/>
        <v>100</v>
      </c>
    </row>
    <row r="15" spans="1:6" ht="49.5" customHeight="1">
      <c r="A15" s="12">
        <v>10</v>
      </c>
      <c r="B15" s="10" t="s">
        <v>11</v>
      </c>
      <c r="C15" s="13">
        <v>303700</v>
      </c>
      <c r="D15" s="13">
        <f>295500+8092.4</f>
        <v>303592.4</v>
      </c>
      <c r="E15" s="13">
        <f t="shared" si="0"/>
        <v>107.59999999997672</v>
      </c>
      <c r="F15" s="13">
        <f t="shared" si="1"/>
        <v>99.96457029963781</v>
      </c>
    </row>
    <row r="16" spans="1:6" ht="49.5" customHeight="1">
      <c r="A16" s="12">
        <v>11</v>
      </c>
      <c r="B16" s="10" t="s">
        <v>12</v>
      </c>
      <c r="C16" s="13">
        <v>118200</v>
      </c>
      <c r="D16" s="13">
        <v>118200</v>
      </c>
      <c r="E16" s="13">
        <f t="shared" si="0"/>
        <v>0</v>
      </c>
      <c r="F16" s="13">
        <f t="shared" si="1"/>
        <v>100</v>
      </c>
    </row>
    <row r="17" spans="1:6" ht="49.5" customHeight="1">
      <c r="A17" s="12">
        <v>12</v>
      </c>
      <c r="B17" s="10" t="s">
        <v>3</v>
      </c>
      <c r="C17" s="13">
        <v>112000</v>
      </c>
      <c r="D17" s="13">
        <f>98500+13361.63</f>
        <v>111861.63</v>
      </c>
      <c r="E17" s="13">
        <f t="shared" si="0"/>
        <v>138.36999999999534</v>
      </c>
      <c r="F17" s="13">
        <f t="shared" si="1"/>
        <v>99.87645535714286</v>
      </c>
    </row>
    <row r="18" spans="1:6" ht="49.5" customHeight="1">
      <c r="A18" s="12">
        <v>13</v>
      </c>
      <c r="B18" s="10" t="s">
        <v>4</v>
      </c>
      <c r="C18" s="13">
        <v>151750</v>
      </c>
      <c r="D18" s="13">
        <f>147750+3907.07</f>
        <v>151657.07</v>
      </c>
      <c r="E18" s="13">
        <f t="shared" si="0"/>
        <v>92.92999999999302</v>
      </c>
      <c r="F18" s="13">
        <f t="shared" si="1"/>
        <v>99.93876112026359</v>
      </c>
    </row>
    <row r="19" spans="1:6" ht="49.5" customHeight="1">
      <c r="A19" s="12">
        <v>14</v>
      </c>
      <c r="B19" s="10" t="s">
        <v>5</v>
      </c>
      <c r="C19" s="13">
        <v>154050</v>
      </c>
      <c r="D19" s="13">
        <f>147750+6252.2</f>
        <v>154002.2</v>
      </c>
      <c r="E19" s="13">
        <f t="shared" si="0"/>
        <v>47.79999999998836</v>
      </c>
      <c r="F19" s="13">
        <f t="shared" si="1"/>
        <v>99.96897111327492</v>
      </c>
    </row>
    <row r="20" spans="1:6" ht="49.5" customHeight="1">
      <c r="A20" s="12">
        <v>15</v>
      </c>
      <c r="B20" s="10" t="s">
        <v>6</v>
      </c>
      <c r="C20" s="13">
        <v>44170</v>
      </c>
      <c r="D20" s="13"/>
      <c r="E20" s="13">
        <f t="shared" si="0"/>
        <v>44170</v>
      </c>
      <c r="F20" s="13">
        <f t="shared" si="1"/>
        <v>0</v>
      </c>
    </row>
    <row r="21" spans="1:6" ht="49.5" customHeight="1">
      <c r="A21" s="12">
        <v>16</v>
      </c>
      <c r="B21" s="10" t="s">
        <v>7</v>
      </c>
      <c r="C21" s="13">
        <v>73900</v>
      </c>
      <c r="D21" s="13">
        <v>73875</v>
      </c>
      <c r="E21" s="13">
        <f t="shared" si="0"/>
        <v>25</v>
      </c>
      <c r="F21" s="13">
        <f t="shared" si="1"/>
        <v>99.96617050067658</v>
      </c>
    </row>
    <row r="22" spans="1:6" ht="49.5" customHeight="1">
      <c r="A22" s="12">
        <v>17</v>
      </c>
      <c r="B22" s="10" t="s">
        <v>8</v>
      </c>
      <c r="C22" s="13">
        <v>196880</v>
      </c>
      <c r="D22" s="13">
        <f>147750+48070.25</f>
        <v>195820.25</v>
      </c>
      <c r="E22" s="13">
        <f t="shared" si="0"/>
        <v>1059.75</v>
      </c>
      <c r="F22" s="13">
        <f t="shared" si="1"/>
        <v>99.4617279561154</v>
      </c>
    </row>
    <row r="23" spans="1:6" ht="49.5" customHeight="1">
      <c r="A23" s="12">
        <v>18</v>
      </c>
      <c r="B23" s="10" t="s">
        <v>13</v>
      </c>
      <c r="C23" s="13">
        <v>177300</v>
      </c>
      <c r="D23" s="13">
        <v>177300</v>
      </c>
      <c r="E23" s="13">
        <f t="shared" si="0"/>
        <v>0</v>
      </c>
      <c r="F23" s="13">
        <f t="shared" si="1"/>
        <v>100</v>
      </c>
    </row>
    <row r="24" spans="1:6" ht="49.5" customHeight="1">
      <c r="A24" s="12">
        <v>19</v>
      </c>
      <c r="B24" s="10" t="s">
        <v>14</v>
      </c>
      <c r="C24" s="13">
        <v>78800</v>
      </c>
      <c r="D24" s="13">
        <v>78800</v>
      </c>
      <c r="E24" s="13">
        <f t="shared" si="0"/>
        <v>0</v>
      </c>
      <c r="F24" s="13">
        <f t="shared" si="1"/>
        <v>100</v>
      </c>
    </row>
    <row r="25" spans="1:6" ht="49.5" customHeight="1">
      <c r="A25" s="12">
        <v>20</v>
      </c>
      <c r="B25" s="10" t="s">
        <v>15</v>
      </c>
      <c r="C25" s="13">
        <v>187150</v>
      </c>
      <c r="D25" s="13"/>
      <c r="E25" s="13">
        <f t="shared" si="0"/>
        <v>187150</v>
      </c>
      <c r="F25" s="13">
        <f t="shared" si="1"/>
        <v>0</v>
      </c>
    </row>
    <row r="26" spans="1:6" ht="49.5" customHeight="1">
      <c r="A26" s="12">
        <v>21</v>
      </c>
      <c r="B26" s="10" t="s">
        <v>17</v>
      </c>
      <c r="C26" s="13">
        <v>78800</v>
      </c>
      <c r="D26" s="13"/>
      <c r="E26" s="13">
        <f t="shared" si="0"/>
        <v>78800</v>
      </c>
      <c r="F26" s="13">
        <f t="shared" si="1"/>
        <v>0</v>
      </c>
    </row>
    <row r="27" spans="1:6" ht="49.5" customHeight="1">
      <c r="A27" s="12">
        <v>22</v>
      </c>
      <c r="B27" s="10" t="s">
        <v>19</v>
      </c>
      <c r="C27" s="13">
        <v>78800</v>
      </c>
      <c r="D27" s="13">
        <v>78800</v>
      </c>
      <c r="E27" s="13">
        <f t="shared" si="0"/>
        <v>0</v>
      </c>
      <c r="F27" s="13">
        <f t="shared" si="1"/>
        <v>100</v>
      </c>
    </row>
    <row r="28" spans="1:6" ht="49.5" customHeight="1">
      <c r="A28" s="12">
        <v>23</v>
      </c>
      <c r="B28" s="10" t="s">
        <v>20</v>
      </c>
      <c r="C28" s="13">
        <v>69000</v>
      </c>
      <c r="D28" s="14"/>
      <c r="E28" s="13">
        <f t="shared" si="0"/>
        <v>69000</v>
      </c>
      <c r="F28" s="13">
        <f t="shared" si="1"/>
        <v>0</v>
      </c>
    </row>
    <row r="29" spans="1:6" ht="49.5" customHeight="1">
      <c r="A29" s="12">
        <v>24</v>
      </c>
      <c r="B29" s="10" t="s">
        <v>29</v>
      </c>
      <c r="C29" s="13">
        <v>192100</v>
      </c>
      <c r="D29" s="14">
        <v>192075</v>
      </c>
      <c r="E29" s="13">
        <f t="shared" si="0"/>
        <v>25</v>
      </c>
      <c r="F29" s="13">
        <f t="shared" si="1"/>
        <v>99.9869859448204</v>
      </c>
    </row>
    <row r="30" spans="1:6" ht="49.5" customHeight="1">
      <c r="A30" s="12">
        <v>25</v>
      </c>
      <c r="B30" s="9" t="s">
        <v>48</v>
      </c>
      <c r="C30" s="13">
        <v>147750</v>
      </c>
      <c r="D30" s="14"/>
      <c r="E30" s="13">
        <f t="shared" si="0"/>
        <v>147750</v>
      </c>
      <c r="F30" s="13">
        <f t="shared" si="1"/>
        <v>0</v>
      </c>
    </row>
    <row r="31" spans="1:6" ht="49.5" customHeight="1">
      <c r="A31" s="12">
        <v>26</v>
      </c>
      <c r="B31" s="9" t="s">
        <v>47</v>
      </c>
      <c r="C31" s="13">
        <v>147750</v>
      </c>
      <c r="D31" s="14"/>
      <c r="E31" s="13">
        <f t="shared" si="0"/>
        <v>147750</v>
      </c>
      <c r="F31" s="13">
        <f t="shared" si="1"/>
        <v>0</v>
      </c>
    </row>
    <row r="32" spans="1:6" ht="49.5" customHeight="1">
      <c r="A32" s="12">
        <v>27</v>
      </c>
      <c r="B32" s="9" t="s">
        <v>49</v>
      </c>
      <c r="C32" s="13">
        <v>49000</v>
      </c>
      <c r="D32" s="14"/>
      <c r="E32" s="13">
        <f t="shared" si="0"/>
        <v>49000</v>
      </c>
      <c r="F32" s="13">
        <f t="shared" si="1"/>
        <v>0</v>
      </c>
    </row>
    <row r="33" spans="1:6" ht="49.5" customHeight="1">
      <c r="A33" s="12">
        <v>28</v>
      </c>
      <c r="B33" s="9" t="s">
        <v>50</v>
      </c>
      <c r="C33" s="13">
        <v>45336</v>
      </c>
      <c r="D33" s="14">
        <v>44853.45</v>
      </c>
      <c r="E33" s="13">
        <f t="shared" si="0"/>
        <v>482.5500000000029</v>
      </c>
      <c r="F33" s="13">
        <f t="shared" si="1"/>
        <v>98.93561408152462</v>
      </c>
    </row>
    <row r="34" spans="1:6" ht="49.5" customHeight="1">
      <c r="A34" s="12">
        <v>29</v>
      </c>
      <c r="B34" s="10" t="s">
        <v>87</v>
      </c>
      <c r="C34" s="13">
        <v>48315</v>
      </c>
      <c r="D34" s="14"/>
      <c r="E34" s="13">
        <f t="shared" si="0"/>
        <v>48315</v>
      </c>
      <c r="F34" s="13">
        <f t="shared" si="1"/>
        <v>0</v>
      </c>
    </row>
    <row r="35" spans="1:6" ht="49.5" customHeight="1">
      <c r="A35" s="12">
        <v>30</v>
      </c>
      <c r="B35" s="10" t="s">
        <v>21</v>
      </c>
      <c r="C35" s="13">
        <v>177300</v>
      </c>
      <c r="D35" s="14"/>
      <c r="E35" s="13">
        <f t="shared" si="0"/>
        <v>177300</v>
      </c>
      <c r="F35" s="13">
        <f t="shared" si="1"/>
        <v>0</v>
      </c>
    </row>
    <row r="36" spans="1:6" ht="49.5" customHeight="1">
      <c r="A36" s="12">
        <v>31</v>
      </c>
      <c r="B36" s="10" t="s">
        <v>23</v>
      </c>
      <c r="C36" s="13">
        <v>68950</v>
      </c>
      <c r="D36" s="14">
        <v>68950</v>
      </c>
      <c r="E36" s="13">
        <f t="shared" si="0"/>
        <v>0</v>
      </c>
      <c r="F36" s="13">
        <f t="shared" si="1"/>
        <v>100</v>
      </c>
    </row>
    <row r="37" spans="1:6" ht="49.5" customHeight="1">
      <c r="A37" s="12">
        <v>32</v>
      </c>
      <c r="B37" s="10" t="s">
        <v>26</v>
      </c>
      <c r="C37" s="13">
        <v>492500</v>
      </c>
      <c r="D37" s="14">
        <f>409396.37+83103.63</f>
        <v>492500</v>
      </c>
      <c r="E37" s="13">
        <f t="shared" si="0"/>
        <v>0</v>
      </c>
      <c r="F37" s="13">
        <f t="shared" si="1"/>
        <v>100</v>
      </c>
    </row>
    <row r="38" spans="1:6" ht="49.5" customHeight="1">
      <c r="A38" s="12">
        <v>33</v>
      </c>
      <c r="B38" s="10" t="s">
        <v>27</v>
      </c>
      <c r="C38" s="13">
        <v>344800</v>
      </c>
      <c r="D38" s="14">
        <v>344750</v>
      </c>
      <c r="E38" s="13">
        <f t="shared" si="0"/>
        <v>50</v>
      </c>
      <c r="F38" s="13">
        <f t="shared" si="1"/>
        <v>99.9854988399072</v>
      </c>
    </row>
    <row r="39" spans="1:6" ht="49.5" customHeight="1">
      <c r="A39" s="12">
        <v>34</v>
      </c>
      <c r="B39" s="9" t="s">
        <v>51</v>
      </c>
      <c r="C39" s="13">
        <v>48315</v>
      </c>
      <c r="D39" s="14"/>
      <c r="E39" s="13">
        <f t="shared" si="0"/>
        <v>48315</v>
      </c>
      <c r="F39" s="13">
        <f t="shared" si="1"/>
        <v>0</v>
      </c>
    </row>
    <row r="40" spans="1:6" ht="49.5" customHeight="1">
      <c r="A40" s="12">
        <v>35</v>
      </c>
      <c r="B40" s="10" t="s">
        <v>24</v>
      </c>
      <c r="C40" s="13">
        <v>177300</v>
      </c>
      <c r="D40" s="14">
        <v>177300</v>
      </c>
      <c r="E40" s="13">
        <f t="shared" si="0"/>
        <v>0</v>
      </c>
      <c r="F40" s="13">
        <f t="shared" si="1"/>
        <v>100</v>
      </c>
    </row>
    <row r="41" spans="1:6" ht="49.5" customHeight="1">
      <c r="A41" s="12">
        <v>36</v>
      </c>
      <c r="B41" s="10" t="s">
        <v>25</v>
      </c>
      <c r="C41" s="13">
        <v>147800</v>
      </c>
      <c r="D41" s="14">
        <f>147800-50</f>
        <v>147750</v>
      </c>
      <c r="E41" s="13">
        <f t="shared" si="0"/>
        <v>50</v>
      </c>
      <c r="F41" s="13">
        <f t="shared" si="1"/>
        <v>99.96617050067658</v>
      </c>
    </row>
    <row r="42" spans="1:6" ht="49.5" customHeight="1">
      <c r="A42" s="12">
        <v>37</v>
      </c>
      <c r="B42" s="10" t="s">
        <v>28</v>
      </c>
      <c r="C42" s="13">
        <v>98500</v>
      </c>
      <c r="D42" s="14">
        <f>98500-98500</f>
        <v>0</v>
      </c>
      <c r="E42" s="13">
        <f t="shared" si="0"/>
        <v>98500</v>
      </c>
      <c r="F42" s="13">
        <f t="shared" si="1"/>
        <v>0</v>
      </c>
    </row>
    <row r="43" spans="1:6" ht="49.5" customHeight="1">
      <c r="A43" s="12">
        <v>38</v>
      </c>
      <c r="B43" s="10" t="s">
        <v>30</v>
      </c>
      <c r="C43" s="13">
        <v>69000</v>
      </c>
      <c r="D43" s="14">
        <v>68950</v>
      </c>
      <c r="E43" s="13">
        <f t="shared" si="0"/>
        <v>50</v>
      </c>
      <c r="F43" s="13">
        <f t="shared" si="1"/>
        <v>99.92753623188406</v>
      </c>
    </row>
    <row r="44" spans="1:6" ht="49.5" customHeight="1">
      <c r="A44" s="12">
        <v>39</v>
      </c>
      <c r="B44" s="10" t="s">
        <v>31</v>
      </c>
      <c r="C44" s="13">
        <v>177300</v>
      </c>
      <c r="D44" s="14">
        <f>177300-177300</f>
        <v>0</v>
      </c>
      <c r="E44" s="13">
        <f t="shared" si="0"/>
        <v>177300</v>
      </c>
      <c r="F44" s="13">
        <f t="shared" si="1"/>
        <v>0</v>
      </c>
    </row>
    <row r="45" spans="1:6" ht="49.5" customHeight="1">
      <c r="A45" s="12">
        <v>40</v>
      </c>
      <c r="B45" s="10" t="s">
        <v>32</v>
      </c>
      <c r="C45" s="13">
        <v>59100</v>
      </c>
      <c r="D45" s="14"/>
      <c r="E45" s="13">
        <f t="shared" si="0"/>
        <v>59100</v>
      </c>
      <c r="F45" s="13">
        <f t="shared" si="1"/>
        <v>0</v>
      </c>
    </row>
    <row r="46" spans="1:6" ht="49.5" customHeight="1">
      <c r="A46" s="12">
        <v>41</v>
      </c>
      <c r="B46" s="10" t="s">
        <v>33</v>
      </c>
      <c r="C46" s="13">
        <v>48000</v>
      </c>
      <c r="D46" s="14"/>
      <c r="E46" s="13">
        <f t="shared" si="0"/>
        <v>48000</v>
      </c>
      <c r="F46" s="13">
        <f t="shared" si="1"/>
        <v>0</v>
      </c>
    </row>
    <row r="47" spans="1:6" ht="49.5" customHeight="1">
      <c r="A47" s="12">
        <v>42</v>
      </c>
      <c r="B47" s="10" t="s">
        <v>34</v>
      </c>
      <c r="C47" s="13">
        <v>177300</v>
      </c>
      <c r="D47" s="14"/>
      <c r="E47" s="13">
        <f t="shared" si="0"/>
        <v>177300</v>
      </c>
      <c r="F47" s="13">
        <f t="shared" si="1"/>
        <v>0</v>
      </c>
    </row>
    <row r="48" spans="1:6" ht="49.5" customHeight="1">
      <c r="A48" s="12">
        <v>43</v>
      </c>
      <c r="B48" s="10" t="s">
        <v>35</v>
      </c>
      <c r="C48" s="13">
        <v>985000</v>
      </c>
      <c r="D48" s="14">
        <v>985000</v>
      </c>
      <c r="E48" s="13">
        <f t="shared" si="0"/>
        <v>0</v>
      </c>
      <c r="F48" s="13">
        <f t="shared" si="1"/>
        <v>100</v>
      </c>
    </row>
    <row r="49" spans="1:6" ht="49.5" customHeight="1">
      <c r="A49" s="12">
        <v>44</v>
      </c>
      <c r="B49" s="10" t="s">
        <v>18</v>
      </c>
      <c r="C49" s="13">
        <v>48000</v>
      </c>
      <c r="D49" s="14"/>
      <c r="E49" s="13">
        <f t="shared" si="0"/>
        <v>48000</v>
      </c>
      <c r="F49" s="13">
        <f t="shared" si="1"/>
        <v>0</v>
      </c>
    </row>
    <row r="50" spans="1:6" ht="49.5" customHeight="1">
      <c r="A50" s="12">
        <v>45</v>
      </c>
      <c r="B50" s="9" t="s">
        <v>60</v>
      </c>
      <c r="C50" s="13">
        <v>48315</v>
      </c>
      <c r="D50" s="14"/>
      <c r="E50" s="13">
        <f t="shared" si="0"/>
        <v>48315</v>
      </c>
      <c r="F50" s="13">
        <f t="shared" si="1"/>
        <v>0</v>
      </c>
    </row>
    <row r="51" spans="1:6" ht="49.5" customHeight="1">
      <c r="A51" s="12">
        <v>46</v>
      </c>
      <c r="B51" s="9" t="s">
        <v>59</v>
      </c>
      <c r="C51" s="13">
        <v>48315</v>
      </c>
      <c r="D51" s="14">
        <v>32972.16</v>
      </c>
      <c r="E51" s="13">
        <f t="shared" si="0"/>
        <v>15342.839999999997</v>
      </c>
      <c r="F51" s="13">
        <f t="shared" si="1"/>
        <v>68.24414778019249</v>
      </c>
    </row>
    <row r="52" spans="1:6" ht="49.5" customHeight="1">
      <c r="A52" s="12">
        <v>47</v>
      </c>
      <c r="B52" s="10" t="s">
        <v>36</v>
      </c>
      <c r="C52" s="13">
        <v>98500</v>
      </c>
      <c r="D52" s="14"/>
      <c r="E52" s="13">
        <f t="shared" si="0"/>
        <v>98500</v>
      </c>
      <c r="F52" s="13">
        <f t="shared" si="1"/>
        <v>0</v>
      </c>
    </row>
    <row r="53" spans="1:6" ht="49.5" customHeight="1">
      <c r="A53" s="12">
        <v>48</v>
      </c>
      <c r="B53" s="10" t="s">
        <v>39</v>
      </c>
      <c r="C53" s="13">
        <v>295500</v>
      </c>
      <c r="D53" s="14">
        <f>395500-100000</f>
        <v>295500</v>
      </c>
      <c r="E53" s="13">
        <f t="shared" si="0"/>
        <v>0</v>
      </c>
      <c r="F53" s="13">
        <f t="shared" si="1"/>
        <v>100</v>
      </c>
    </row>
    <row r="54" spans="1:6" ht="49.5" customHeight="1">
      <c r="A54" s="12">
        <v>49</v>
      </c>
      <c r="B54" s="10" t="s">
        <v>41</v>
      </c>
      <c r="C54" s="13">
        <v>98500</v>
      </c>
      <c r="D54" s="14"/>
      <c r="E54" s="13">
        <f t="shared" si="0"/>
        <v>98500</v>
      </c>
      <c r="F54" s="13">
        <f t="shared" si="1"/>
        <v>0</v>
      </c>
    </row>
    <row r="55" spans="1:6" ht="49.5" customHeight="1">
      <c r="A55" s="12">
        <v>50</v>
      </c>
      <c r="B55" s="10" t="s">
        <v>37</v>
      </c>
      <c r="C55" s="13">
        <v>68950</v>
      </c>
      <c r="D55" s="14"/>
      <c r="E55" s="13">
        <f t="shared" si="0"/>
        <v>68950</v>
      </c>
      <c r="F55" s="13">
        <f t="shared" si="1"/>
        <v>0</v>
      </c>
    </row>
    <row r="56" spans="1:6" ht="49.5" customHeight="1">
      <c r="A56" s="12">
        <v>51</v>
      </c>
      <c r="B56" s="10" t="s">
        <v>38</v>
      </c>
      <c r="C56" s="13">
        <v>59100</v>
      </c>
      <c r="D56" s="14"/>
      <c r="E56" s="13">
        <f t="shared" si="0"/>
        <v>59100</v>
      </c>
      <c r="F56" s="13">
        <f t="shared" si="1"/>
        <v>0</v>
      </c>
    </row>
    <row r="57" spans="1:6" ht="49.5" customHeight="1">
      <c r="A57" s="12">
        <v>52</v>
      </c>
      <c r="B57" s="10" t="s">
        <v>40</v>
      </c>
      <c r="C57" s="13">
        <v>147800</v>
      </c>
      <c r="D57" s="14"/>
      <c r="E57" s="13">
        <f t="shared" si="0"/>
        <v>147800</v>
      </c>
      <c r="F57" s="13">
        <f t="shared" si="1"/>
        <v>0</v>
      </c>
    </row>
    <row r="58" spans="1:6" ht="49.5" customHeight="1">
      <c r="A58" s="12">
        <v>53</v>
      </c>
      <c r="B58" s="10" t="s">
        <v>42</v>
      </c>
      <c r="C58" s="13">
        <v>689500</v>
      </c>
      <c r="D58" s="14">
        <f>689500</f>
        <v>689500</v>
      </c>
      <c r="E58" s="13">
        <f t="shared" si="0"/>
        <v>0</v>
      </c>
      <c r="F58" s="13">
        <f t="shared" si="1"/>
        <v>100</v>
      </c>
    </row>
    <row r="59" spans="1:6" ht="49.5" customHeight="1">
      <c r="A59" s="12">
        <v>54</v>
      </c>
      <c r="B59" s="9" t="s">
        <v>62</v>
      </c>
      <c r="C59" s="13">
        <v>49000</v>
      </c>
      <c r="D59" s="14"/>
      <c r="E59" s="13">
        <f t="shared" si="0"/>
        <v>49000</v>
      </c>
      <c r="F59" s="13">
        <f t="shared" si="1"/>
        <v>0</v>
      </c>
    </row>
    <row r="60" spans="1:6" ht="49.5" customHeight="1">
      <c r="A60" s="12">
        <v>55</v>
      </c>
      <c r="B60" s="9" t="s">
        <v>63</v>
      </c>
      <c r="C60" s="13">
        <v>11914</v>
      </c>
      <c r="D60" s="14"/>
      <c r="E60" s="13">
        <f t="shared" si="0"/>
        <v>11914</v>
      </c>
      <c r="F60" s="13">
        <f t="shared" si="1"/>
        <v>0</v>
      </c>
    </row>
    <row r="61" spans="1:6" ht="49.5" customHeight="1">
      <c r="A61" s="12">
        <v>56</v>
      </c>
      <c r="B61" s="10" t="s">
        <v>88</v>
      </c>
      <c r="C61" s="13">
        <v>295500</v>
      </c>
      <c r="D61" s="14"/>
      <c r="E61" s="13">
        <f t="shared" si="0"/>
        <v>295500</v>
      </c>
      <c r="F61" s="13">
        <f t="shared" si="1"/>
        <v>0</v>
      </c>
    </row>
    <row r="62" spans="1:6" ht="49.5" customHeight="1">
      <c r="A62" s="12">
        <v>57</v>
      </c>
      <c r="B62" s="10" t="s">
        <v>43</v>
      </c>
      <c r="C62" s="13">
        <v>98500</v>
      </c>
      <c r="D62" s="14"/>
      <c r="E62" s="13">
        <f t="shared" si="0"/>
        <v>98500</v>
      </c>
      <c r="F62" s="13">
        <f t="shared" si="1"/>
        <v>0</v>
      </c>
    </row>
    <row r="63" spans="1:6" ht="49.5" customHeight="1">
      <c r="A63" s="12">
        <v>58</v>
      </c>
      <c r="B63" s="10" t="s">
        <v>44</v>
      </c>
      <c r="C63" s="13">
        <v>177300</v>
      </c>
      <c r="D63" s="14"/>
      <c r="E63" s="13">
        <f t="shared" si="0"/>
        <v>177300</v>
      </c>
      <c r="F63" s="13">
        <f t="shared" si="1"/>
        <v>0</v>
      </c>
    </row>
    <row r="64" spans="1:6" ht="49.5" customHeight="1">
      <c r="A64" s="12">
        <v>59</v>
      </c>
      <c r="B64" s="9" t="s">
        <v>45</v>
      </c>
      <c r="C64" s="13">
        <v>177300</v>
      </c>
      <c r="D64" s="14"/>
      <c r="E64" s="13">
        <f t="shared" si="0"/>
        <v>177300</v>
      </c>
      <c r="F64" s="13">
        <f t="shared" si="1"/>
        <v>0</v>
      </c>
    </row>
    <row r="65" spans="1:6" ht="49.5" customHeight="1">
      <c r="A65" s="12">
        <v>60</v>
      </c>
      <c r="B65" s="9" t="s">
        <v>46</v>
      </c>
      <c r="C65" s="13">
        <v>148000</v>
      </c>
      <c r="D65" s="14"/>
      <c r="E65" s="13">
        <f t="shared" si="0"/>
        <v>148000</v>
      </c>
      <c r="F65" s="13">
        <f t="shared" si="1"/>
        <v>0</v>
      </c>
    </row>
    <row r="66" spans="1:6" ht="49.5" customHeight="1">
      <c r="A66" s="12">
        <v>61</v>
      </c>
      <c r="B66" s="9" t="s">
        <v>89</v>
      </c>
      <c r="C66" s="13">
        <v>78800</v>
      </c>
      <c r="D66" s="14"/>
      <c r="E66" s="13">
        <f t="shared" si="0"/>
        <v>78800</v>
      </c>
      <c r="F66" s="13">
        <f t="shared" si="1"/>
        <v>0</v>
      </c>
    </row>
    <row r="67" spans="1:6" ht="49.5" customHeight="1">
      <c r="A67" s="12">
        <v>62</v>
      </c>
      <c r="B67" s="10" t="s">
        <v>93</v>
      </c>
      <c r="C67" s="13">
        <v>78800</v>
      </c>
      <c r="D67" s="14"/>
      <c r="E67" s="13">
        <f t="shared" si="0"/>
        <v>78800</v>
      </c>
      <c r="F67" s="13">
        <f t="shared" si="1"/>
        <v>0</v>
      </c>
    </row>
    <row r="68" spans="1:6" ht="49.5" customHeight="1">
      <c r="A68" s="12">
        <v>63</v>
      </c>
      <c r="B68" s="9" t="s">
        <v>52</v>
      </c>
      <c r="C68" s="13">
        <v>98500</v>
      </c>
      <c r="D68" s="14"/>
      <c r="E68" s="13">
        <f t="shared" si="0"/>
        <v>98500</v>
      </c>
      <c r="F68" s="13">
        <f t="shared" si="1"/>
        <v>0</v>
      </c>
    </row>
    <row r="69" spans="1:6" ht="49.5" customHeight="1">
      <c r="A69" s="12">
        <v>64</v>
      </c>
      <c r="B69" s="9" t="s">
        <v>53</v>
      </c>
      <c r="C69" s="13">
        <v>98500</v>
      </c>
      <c r="D69" s="14"/>
      <c r="E69" s="13">
        <f t="shared" si="0"/>
        <v>98500</v>
      </c>
      <c r="F69" s="13">
        <f t="shared" si="1"/>
        <v>0</v>
      </c>
    </row>
    <row r="70" spans="1:6" ht="49.5" customHeight="1">
      <c r="A70" s="12">
        <v>65</v>
      </c>
      <c r="B70" s="9" t="s">
        <v>54</v>
      </c>
      <c r="C70" s="13">
        <v>70930</v>
      </c>
      <c r="D70" s="14"/>
      <c r="E70" s="13">
        <f t="shared" si="0"/>
        <v>70930</v>
      </c>
      <c r="F70" s="13">
        <f t="shared" si="1"/>
        <v>0</v>
      </c>
    </row>
    <row r="71" spans="1:6" ht="49.5" customHeight="1">
      <c r="A71" s="12">
        <v>66</v>
      </c>
      <c r="B71" s="9" t="s">
        <v>55</v>
      </c>
      <c r="C71" s="13">
        <v>137900</v>
      </c>
      <c r="D71" s="14"/>
      <c r="E71" s="13">
        <f aca="true" t="shared" si="2" ref="E71:E103">C71-D71</f>
        <v>137900</v>
      </c>
      <c r="F71" s="13">
        <f t="shared" si="1"/>
        <v>0</v>
      </c>
    </row>
    <row r="72" spans="1:6" ht="49.5" customHeight="1">
      <c r="A72" s="12">
        <v>67</v>
      </c>
      <c r="B72" s="9" t="s">
        <v>56</v>
      </c>
      <c r="C72" s="13">
        <v>118200</v>
      </c>
      <c r="D72" s="14"/>
      <c r="E72" s="13">
        <f t="shared" si="2"/>
        <v>118200</v>
      </c>
      <c r="F72" s="13">
        <f t="shared" si="1"/>
        <v>0</v>
      </c>
    </row>
    <row r="73" spans="1:6" ht="49.5" customHeight="1">
      <c r="A73" s="12">
        <v>68</v>
      </c>
      <c r="B73" s="9" t="s">
        <v>57</v>
      </c>
      <c r="C73" s="13">
        <v>68950</v>
      </c>
      <c r="D73" s="14"/>
      <c r="E73" s="13">
        <f t="shared" si="2"/>
        <v>68950</v>
      </c>
      <c r="F73" s="13">
        <f aca="true" t="shared" si="3" ref="F73:F103">D73/C73*100</f>
        <v>0</v>
      </c>
    </row>
    <row r="74" spans="1:6" ht="49.5" customHeight="1">
      <c r="A74" s="12">
        <v>69</v>
      </c>
      <c r="B74" s="9" t="s">
        <v>58</v>
      </c>
      <c r="C74" s="13">
        <v>147750</v>
      </c>
      <c r="D74" s="14"/>
      <c r="E74" s="13">
        <f t="shared" si="2"/>
        <v>147750</v>
      </c>
      <c r="F74" s="13">
        <f t="shared" si="3"/>
        <v>0</v>
      </c>
    </row>
    <row r="75" spans="1:6" ht="49.5" customHeight="1">
      <c r="A75" s="12">
        <v>70</v>
      </c>
      <c r="B75" s="9" t="s">
        <v>61</v>
      </c>
      <c r="C75" s="13">
        <v>137870</v>
      </c>
      <c r="D75" s="14"/>
      <c r="E75" s="13">
        <f t="shared" si="2"/>
        <v>137870</v>
      </c>
      <c r="F75" s="13">
        <f t="shared" si="3"/>
        <v>0</v>
      </c>
    </row>
    <row r="76" spans="1:6" ht="49.5" customHeight="1">
      <c r="A76" s="12">
        <v>71</v>
      </c>
      <c r="B76" s="9" t="s">
        <v>64</v>
      </c>
      <c r="C76" s="13">
        <v>48315</v>
      </c>
      <c r="D76" s="14">
        <v>48298.36</v>
      </c>
      <c r="E76" s="13">
        <f t="shared" si="2"/>
        <v>16.639999999999418</v>
      </c>
      <c r="F76" s="13">
        <f t="shared" si="3"/>
        <v>99.9655593500983</v>
      </c>
    </row>
    <row r="77" spans="1:6" ht="49.5" customHeight="1">
      <c r="A77" s="12">
        <v>72</v>
      </c>
      <c r="B77" s="9" t="s">
        <v>65</v>
      </c>
      <c r="C77" s="13">
        <v>48315</v>
      </c>
      <c r="D77" s="14"/>
      <c r="E77" s="13">
        <f t="shared" si="2"/>
        <v>48315</v>
      </c>
      <c r="F77" s="13">
        <f t="shared" si="3"/>
        <v>0</v>
      </c>
    </row>
    <row r="78" spans="1:6" ht="49.5" customHeight="1">
      <c r="A78" s="12">
        <v>73</v>
      </c>
      <c r="B78" s="9" t="s">
        <v>66</v>
      </c>
      <c r="C78" s="13">
        <v>49000</v>
      </c>
      <c r="D78" s="14"/>
      <c r="E78" s="13">
        <f t="shared" si="2"/>
        <v>49000</v>
      </c>
      <c r="F78" s="13">
        <f t="shared" si="3"/>
        <v>0</v>
      </c>
    </row>
    <row r="79" spans="1:6" ht="49.5" customHeight="1">
      <c r="A79" s="12">
        <v>74</v>
      </c>
      <c r="B79" s="9" t="s">
        <v>67</v>
      </c>
      <c r="C79" s="13">
        <v>48315</v>
      </c>
      <c r="D79" s="14">
        <v>45224.36</v>
      </c>
      <c r="E79" s="13">
        <f t="shared" si="2"/>
        <v>3090.6399999999994</v>
      </c>
      <c r="F79" s="13">
        <f t="shared" si="3"/>
        <v>93.60314602090448</v>
      </c>
    </row>
    <row r="80" spans="1:6" ht="49.5" customHeight="1">
      <c r="A80" s="12">
        <v>75</v>
      </c>
      <c r="B80" s="9" t="s">
        <v>68</v>
      </c>
      <c r="C80" s="13">
        <v>48315</v>
      </c>
      <c r="D80" s="14"/>
      <c r="E80" s="13">
        <f t="shared" si="2"/>
        <v>48315</v>
      </c>
      <c r="F80" s="13">
        <f t="shared" si="3"/>
        <v>0</v>
      </c>
    </row>
    <row r="81" spans="1:6" ht="49.5" customHeight="1">
      <c r="A81" s="12">
        <v>76</v>
      </c>
      <c r="B81" s="9" t="s">
        <v>76</v>
      </c>
      <c r="C81" s="13">
        <v>49000</v>
      </c>
      <c r="D81" s="14"/>
      <c r="E81" s="13">
        <f t="shared" si="2"/>
        <v>49000</v>
      </c>
      <c r="F81" s="13">
        <f t="shared" si="3"/>
        <v>0</v>
      </c>
    </row>
    <row r="82" spans="1:6" ht="49.5" customHeight="1">
      <c r="A82" s="12">
        <v>77</v>
      </c>
      <c r="B82" s="9" t="s">
        <v>69</v>
      </c>
      <c r="C82" s="13">
        <v>48315</v>
      </c>
      <c r="D82" s="14"/>
      <c r="E82" s="13">
        <f t="shared" si="2"/>
        <v>48315</v>
      </c>
      <c r="F82" s="13">
        <f t="shared" si="3"/>
        <v>0</v>
      </c>
    </row>
    <row r="83" spans="1:6" ht="49.5" customHeight="1">
      <c r="A83" s="12">
        <v>78</v>
      </c>
      <c r="B83" s="9" t="s">
        <v>70</v>
      </c>
      <c r="C83" s="13">
        <v>48315</v>
      </c>
      <c r="D83" s="14">
        <v>48298.36</v>
      </c>
      <c r="E83" s="13">
        <f t="shared" si="2"/>
        <v>16.639999999999418</v>
      </c>
      <c r="F83" s="13">
        <f t="shared" si="3"/>
        <v>99.9655593500983</v>
      </c>
    </row>
    <row r="84" spans="1:6" ht="49.5" customHeight="1">
      <c r="A84" s="12">
        <v>79</v>
      </c>
      <c r="B84" s="9" t="s">
        <v>71</v>
      </c>
      <c r="C84" s="13">
        <v>49000</v>
      </c>
      <c r="D84" s="14">
        <v>31238.19</v>
      </c>
      <c r="E84" s="13">
        <f t="shared" si="2"/>
        <v>17761.81</v>
      </c>
      <c r="F84" s="13">
        <f t="shared" si="3"/>
        <v>63.751408163265296</v>
      </c>
    </row>
    <row r="85" spans="1:6" ht="49.5" customHeight="1">
      <c r="A85" s="12">
        <v>80</v>
      </c>
      <c r="B85" s="9" t="s">
        <v>74</v>
      </c>
      <c r="C85" s="13">
        <v>37000</v>
      </c>
      <c r="D85" s="14"/>
      <c r="E85" s="13">
        <f t="shared" si="2"/>
        <v>37000</v>
      </c>
      <c r="F85" s="13">
        <f t="shared" si="3"/>
        <v>0</v>
      </c>
    </row>
    <row r="86" spans="1:6" ht="49.5" customHeight="1">
      <c r="A86" s="12">
        <v>81</v>
      </c>
      <c r="B86" s="9" t="s">
        <v>73</v>
      </c>
      <c r="C86" s="13">
        <v>48315</v>
      </c>
      <c r="D86" s="14"/>
      <c r="E86" s="13">
        <f t="shared" si="2"/>
        <v>48315</v>
      </c>
      <c r="F86" s="13">
        <f t="shared" si="3"/>
        <v>0</v>
      </c>
    </row>
    <row r="87" spans="1:6" ht="49.5" customHeight="1">
      <c r="A87" s="12">
        <v>82</v>
      </c>
      <c r="B87" s="9" t="s">
        <v>91</v>
      </c>
      <c r="C87" s="13">
        <v>34000</v>
      </c>
      <c r="D87" s="14"/>
      <c r="E87" s="13">
        <f t="shared" si="2"/>
        <v>34000</v>
      </c>
      <c r="F87" s="13">
        <f t="shared" si="3"/>
        <v>0</v>
      </c>
    </row>
    <row r="88" spans="1:6" ht="49.5" customHeight="1">
      <c r="A88" s="12">
        <v>83</v>
      </c>
      <c r="B88" s="9" t="s">
        <v>92</v>
      </c>
      <c r="C88" s="13">
        <v>48315</v>
      </c>
      <c r="D88" s="14">
        <v>48298.36</v>
      </c>
      <c r="E88" s="13">
        <f t="shared" si="2"/>
        <v>16.639999999999418</v>
      </c>
      <c r="F88" s="13">
        <f t="shared" si="3"/>
        <v>99.9655593500983</v>
      </c>
    </row>
    <row r="89" spans="1:6" ht="49.5" customHeight="1">
      <c r="A89" s="12">
        <v>84</v>
      </c>
      <c r="B89" s="9" t="s">
        <v>75</v>
      </c>
      <c r="C89" s="13">
        <v>49000</v>
      </c>
      <c r="D89" s="14"/>
      <c r="E89" s="13">
        <f t="shared" si="2"/>
        <v>49000</v>
      </c>
      <c r="F89" s="13">
        <f t="shared" si="3"/>
        <v>0</v>
      </c>
    </row>
    <row r="90" spans="1:6" ht="49.5" customHeight="1">
      <c r="A90" s="12">
        <v>85</v>
      </c>
      <c r="B90" s="9" t="s">
        <v>85</v>
      </c>
      <c r="C90" s="13">
        <v>49000</v>
      </c>
      <c r="D90" s="14"/>
      <c r="E90" s="13">
        <f t="shared" si="2"/>
        <v>49000</v>
      </c>
      <c r="F90" s="13">
        <f t="shared" si="3"/>
        <v>0</v>
      </c>
    </row>
    <row r="91" spans="1:6" ht="49.5" customHeight="1">
      <c r="A91" s="12">
        <v>86</v>
      </c>
      <c r="B91" s="9" t="s">
        <v>72</v>
      </c>
      <c r="C91" s="13">
        <v>13000</v>
      </c>
      <c r="D91" s="14"/>
      <c r="E91" s="13">
        <f t="shared" si="2"/>
        <v>13000</v>
      </c>
      <c r="F91" s="13">
        <f t="shared" si="3"/>
        <v>0</v>
      </c>
    </row>
    <row r="92" spans="1:6" ht="49.5" customHeight="1">
      <c r="A92" s="12">
        <v>87</v>
      </c>
      <c r="B92" s="9" t="s">
        <v>77</v>
      </c>
      <c r="C92" s="13">
        <v>14613</v>
      </c>
      <c r="D92" s="14">
        <v>14612.2</v>
      </c>
      <c r="E92" s="13">
        <f t="shared" si="2"/>
        <v>0.7999999999992724</v>
      </c>
      <c r="F92" s="13">
        <f t="shared" si="3"/>
        <v>99.99452542256894</v>
      </c>
    </row>
    <row r="93" spans="1:6" ht="49.5" customHeight="1">
      <c r="A93" s="12">
        <v>88</v>
      </c>
      <c r="B93" s="9" t="s">
        <v>101</v>
      </c>
      <c r="C93" s="13">
        <v>22292</v>
      </c>
      <c r="D93" s="14">
        <v>22291.61</v>
      </c>
      <c r="E93" s="13">
        <f t="shared" si="2"/>
        <v>0.3899999999994179</v>
      </c>
      <c r="F93" s="13">
        <f t="shared" si="3"/>
        <v>99.99825049345057</v>
      </c>
    </row>
    <row r="94" spans="1:6" ht="49.5" customHeight="1">
      <c r="A94" s="12">
        <v>89</v>
      </c>
      <c r="B94" s="9" t="s">
        <v>78</v>
      </c>
      <c r="C94" s="13">
        <v>4800</v>
      </c>
      <c r="D94" s="14">
        <v>4799.63</v>
      </c>
      <c r="E94" s="13">
        <f t="shared" si="2"/>
        <v>0.36999999999989086</v>
      </c>
      <c r="F94" s="13">
        <f t="shared" si="3"/>
        <v>99.99229166666666</v>
      </c>
    </row>
    <row r="95" spans="1:6" ht="49.5" customHeight="1">
      <c r="A95" s="12">
        <v>90</v>
      </c>
      <c r="B95" s="9" t="s">
        <v>79</v>
      </c>
      <c r="C95" s="13">
        <v>8800</v>
      </c>
      <c r="D95" s="14">
        <v>8799.32</v>
      </c>
      <c r="E95" s="13">
        <f t="shared" si="2"/>
        <v>0.680000000000291</v>
      </c>
      <c r="F95" s="13">
        <f t="shared" si="3"/>
        <v>99.99227272727272</v>
      </c>
    </row>
    <row r="96" spans="1:6" ht="49.5" customHeight="1">
      <c r="A96" s="12">
        <v>91</v>
      </c>
      <c r="B96" s="9" t="s">
        <v>80</v>
      </c>
      <c r="C96" s="13">
        <v>4267</v>
      </c>
      <c r="D96" s="14">
        <v>4266.34</v>
      </c>
      <c r="E96" s="13">
        <f t="shared" si="2"/>
        <v>0.6599999999998545</v>
      </c>
      <c r="F96" s="13">
        <f t="shared" si="3"/>
        <v>99.98453245840169</v>
      </c>
    </row>
    <row r="97" spans="1:6" ht="49.5" customHeight="1">
      <c r="A97" s="12">
        <v>92</v>
      </c>
      <c r="B97" s="9" t="s">
        <v>81</v>
      </c>
      <c r="C97" s="13">
        <v>11733</v>
      </c>
      <c r="D97" s="14">
        <v>11732.42</v>
      </c>
      <c r="E97" s="13">
        <f t="shared" si="2"/>
        <v>0.5799999999999272</v>
      </c>
      <c r="F97" s="13">
        <f t="shared" si="3"/>
        <v>99.99505667774653</v>
      </c>
    </row>
    <row r="98" spans="1:6" ht="49.5" customHeight="1">
      <c r="A98" s="12">
        <v>93</v>
      </c>
      <c r="B98" s="9" t="s">
        <v>82</v>
      </c>
      <c r="C98" s="13">
        <v>6400</v>
      </c>
      <c r="D98" s="14">
        <v>6399.5</v>
      </c>
      <c r="E98" s="13">
        <f t="shared" si="2"/>
        <v>0.5</v>
      </c>
      <c r="F98" s="13">
        <f t="shared" si="3"/>
        <v>99.9921875</v>
      </c>
    </row>
    <row r="99" spans="1:6" ht="49.5" customHeight="1">
      <c r="A99" s="12">
        <v>94</v>
      </c>
      <c r="B99" s="9" t="s">
        <v>83</v>
      </c>
      <c r="C99" s="13">
        <v>7893</v>
      </c>
      <c r="D99" s="14">
        <v>7892.72</v>
      </c>
      <c r="E99" s="13">
        <f t="shared" si="2"/>
        <v>0.27999999999974534</v>
      </c>
      <c r="F99" s="13">
        <f t="shared" si="3"/>
        <v>99.99645255289498</v>
      </c>
    </row>
    <row r="100" spans="1:6" ht="49.5" customHeight="1">
      <c r="A100" s="12">
        <v>95</v>
      </c>
      <c r="B100" s="9" t="s">
        <v>84</v>
      </c>
      <c r="C100" s="13">
        <v>11200</v>
      </c>
      <c r="D100" s="14">
        <v>11199.13</v>
      </c>
      <c r="E100" s="13">
        <f t="shared" si="2"/>
        <v>0.8700000000008004</v>
      </c>
      <c r="F100" s="13">
        <f t="shared" si="3"/>
        <v>99.99223214285713</v>
      </c>
    </row>
    <row r="101" spans="1:6" ht="49.5" customHeight="1">
      <c r="A101" s="12">
        <v>96</v>
      </c>
      <c r="B101" s="9" t="s">
        <v>95</v>
      </c>
      <c r="C101" s="13">
        <v>38002</v>
      </c>
      <c r="D101" s="14">
        <v>37991.72</v>
      </c>
      <c r="E101" s="13">
        <f t="shared" si="2"/>
        <v>10.279999999998836</v>
      </c>
      <c r="F101" s="13">
        <f t="shared" si="3"/>
        <v>99.97294879216884</v>
      </c>
    </row>
    <row r="102" spans="1:6" ht="49.5" customHeight="1">
      <c r="A102" s="12">
        <v>97</v>
      </c>
      <c r="B102" s="9" t="s">
        <v>86</v>
      </c>
      <c r="C102" s="13">
        <v>16000</v>
      </c>
      <c r="D102" s="14"/>
      <c r="E102" s="13">
        <f t="shared" si="2"/>
        <v>16000</v>
      </c>
      <c r="F102" s="13">
        <f t="shared" si="3"/>
        <v>0</v>
      </c>
    </row>
    <row r="103" spans="1:6" ht="30" customHeight="1">
      <c r="A103" s="12"/>
      <c r="B103" s="15" t="s">
        <v>103</v>
      </c>
      <c r="C103" s="13">
        <f>SUM(C6:C102)</f>
        <v>11592630</v>
      </c>
      <c r="D103" s="14">
        <f>SUM(D6:D102)</f>
        <v>6737599.680000002</v>
      </c>
      <c r="E103" s="13">
        <f t="shared" si="2"/>
        <v>4855030.319999998</v>
      </c>
      <c r="F103" s="13">
        <f t="shared" si="3"/>
        <v>58.119681901345956</v>
      </c>
    </row>
  </sheetData>
  <sheetProtection/>
  <mergeCells count="1">
    <mergeCell ref="A2:F3"/>
  </mergeCells>
  <printOptions/>
  <pageMargins left="0.984251968503937" right="0.1968503937007874" top="0.3937007874015748" bottom="0.1968503937007874" header="0.1968503937007874" footer="0.196850393700787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Нестеренко ЛП</cp:lastModifiedBy>
  <cp:lastPrinted>2021-07-06T11:10:25Z</cp:lastPrinted>
  <dcterms:created xsi:type="dcterms:W3CDTF">1996-10-08T23:32:33Z</dcterms:created>
  <dcterms:modified xsi:type="dcterms:W3CDTF">2021-07-06T11:11:00Z</dcterms:modified>
  <cp:category/>
  <cp:version/>
  <cp:contentType/>
  <cp:contentStatus/>
</cp:coreProperties>
</file>