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800" windowWidth="15480" windowHeight="6228" activeTab="0"/>
  </bookViews>
  <sheets>
    <sheet name="молодь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<sst xmlns="http://schemas.openxmlformats.org/spreadsheetml/2006/main" count="58" uniqueCount="29">
  <si>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</si>
  <si>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</si>
  <si>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</si>
  <si>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</si>
  <si>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</si>
  <si>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Назва КЕКВ</t>
  </si>
  <si>
    <t>% виконання</t>
  </si>
  <si>
    <t xml:space="preserve">Порівняльний аналіз 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</si>
  <si>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</si>
  <si>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</si>
  <si>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</si>
  <si>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План</t>
  </si>
  <si>
    <t>Виконано</t>
  </si>
  <si>
    <t>Всього</t>
  </si>
  <si>
    <t>Нарахування на оплату праці</t>
  </si>
  <si>
    <t>Предмети, матеріали</t>
  </si>
  <si>
    <t>Відхилення 2021 року до  2020 року</t>
  </si>
  <si>
    <t>Оплата праці і нарахування на заробітну плату</t>
  </si>
  <si>
    <t>2200</t>
  </si>
  <si>
    <t>Використання товарів і послуг</t>
  </si>
  <si>
    <t>* створений з 01.04.2020 року</t>
  </si>
  <si>
    <t>тис. грн</t>
  </si>
  <si>
    <t xml:space="preserve">виконання видатків за І півріччя 2020-2021 років по утриманню Павлоградського міського центру соціальних служб </t>
  </si>
  <si>
    <t>І півріччя 2020 року</t>
  </si>
  <si>
    <t>І півріччя 2021 року</t>
  </si>
  <si>
    <t>Оплата інших енергоносіїв та інших комунальних послуг</t>
  </si>
  <si>
    <t>Окремі заходи по реалізації програм</t>
  </si>
  <si>
    <t xml:space="preserve">виконання видатків за І півріччя 2020-2021 років по утриманню Центру надання соціально-психологічної допомоги </t>
  </si>
  <si>
    <t>І півріччя 2020 року*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</si>
</sst>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,##0.0"/>
    <numFmt numFmtId="190" formatCode="#0.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>
      <alignment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84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/>
    </xf>
    <xf numFmtId="184" fontId="22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18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84" fontId="22" fillId="0" borderId="0" xfId="0" applyNumberFormat="1" applyFont="1" applyBorder="1" applyAlignment="1">
      <alignment horizontal="center" vertical="center"/>
    </xf>
    <xf numFmtId="188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2" fillId="0" borderId="10" xfId="92" applyFont="1" applyBorder="1" applyAlignment="1">
      <alignment vertical="center" wrapText="1"/>
      <protection/>
    </xf>
    <xf numFmtId="189" fontId="23" fillId="0" borderId="10" xfId="0" applyNumberFormat="1" applyFont="1" applyBorder="1" applyAlignment="1">
      <alignment horizontal="center" vertical="center"/>
    </xf>
    <xf numFmtId="189" fontId="22" fillId="0" borderId="10" xfId="92" applyNumberFormat="1" applyFont="1" applyBorder="1" applyAlignment="1">
      <alignment horizontal="center" vertical="center"/>
      <protection/>
    </xf>
    <xf numFmtId="2" fontId="23" fillId="0" borderId="10" xfId="0" applyNumberFormat="1" applyFont="1" applyBorder="1" applyAlignment="1">
      <alignment horizontal="center" vertical="center"/>
    </xf>
    <xf numFmtId="190" fontId="22" fillId="0" borderId="10" xfId="0" applyNumberFormat="1" applyFont="1" applyBorder="1" applyAlignment="1">
      <alignment horizontal="center" vertical="center" wrapText="1"/>
    </xf>
    <xf numFmtId="3" fontId="22" fillId="0" borderId="10" xfId="92" applyNumberFormat="1" applyFont="1" applyBorder="1" applyAlignment="1">
      <alignment horizontal="center" vertical="center"/>
      <protection/>
    </xf>
    <xf numFmtId="4" fontId="22" fillId="0" borderId="10" xfId="92" applyNumberFormat="1" applyFont="1" applyBorder="1" applyAlignment="1">
      <alignment horizontal="center" vertical="center"/>
      <protection/>
    </xf>
    <xf numFmtId="184" fontId="22" fillId="0" borderId="10" xfId="92" applyNumberFormat="1" applyFont="1" applyBorder="1" applyAlignment="1">
      <alignment horizontal="center"/>
      <protection/>
    </xf>
    <xf numFmtId="1" fontId="22" fillId="0" borderId="10" xfId="92" applyNumberFormat="1" applyFont="1" applyBorder="1" applyAlignment="1">
      <alignment horizontal="center"/>
      <protection/>
    </xf>
    <xf numFmtId="1" fontId="23" fillId="0" borderId="10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— акцент1" xfId="16"/>
    <cellStyle name="20% - Акцент1_молодь" xfId="17"/>
    <cellStyle name="20% - Акцент2" xfId="18"/>
    <cellStyle name="20% — акцент2" xfId="19"/>
    <cellStyle name="20% - Акцент2_молодь" xfId="20"/>
    <cellStyle name="20% - Акцент3" xfId="21"/>
    <cellStyle name="20% — акцент3" xfId="22"/>
    <cellStyle name="20% - Акцент3_молодь" xfId="23"/>
    <cellStyle name="20% - Акцент4" xfId="24"/>
    <cellStyle name="20% — акцент4" xfId="25"/>
    <cellStyle name="20% - Акцент4_молодь" xfId="26"/>
    <cellStyle name="20% - Акцент5" xfId="27"/>
    <cellStyle name="20% — акцент5" xfId="28"/>
    <cellStyle name="20% - Акцент5_молодь" xfId="29"/>
    <cellStyle name="20% - Акцент6" xfId="30"/>
    <cellStyle name="20% — акцент6" xfId="31"/>
    <cellStyle name="20% - Акцент6_молодь" xfId="32"/>
    <cellStyle name="40% - Акцент1" xfId="33"/>
    <cellStyle name="40% — акцент1" xfId="34"/>
    <cellStyle name="40% - Акцент1_молодь" xfId="35"/>
    <cellStyle name="40% - Акцент2" xfId="36"/>
    <cellStyle name="40% — акцент2" xfId="37"/>
    <cellStyle name="40% - Акцент2_молодь" xfId="38"/>
    <cellStyle name="40% - Акцент3" xfId="39"/>
    <cellStyle name="40% — акцент3" xfId="40"/>
    <cellStyle name="40% - Акцент3_молодь" xfId="41"/>
    <cellStyle name="40% - Акцент4" xfId="42"/>
    <cellStyle name="40% — акцент4" xfId="43"/>
    <cellStyle name="40% - Акцент4_молодь" xfId="44"/>
    <cellStyle name="40% - Акцент5" xfId="45"/>
    <cellStyle name="40% — акцент5" xfId="46"/>
    <cellStyle name="40% - Акцент5_молодь" xfId="47"/>
    <cellStyle name="40% - Акцент6" xfId="48"/>
    <cellStyle name="40% — акцент6" xfId="49"/>
    <cellStyle name="40% - Акцент6_молодь" xfId="50"/>
    <cellStyle name="60% - Акцент1" xfId="51"/>
    <cellStyle name="60% — акцент1" xfId="52"/>
    <cellStyle name="60% - Акцент1_молодь" xfId="53"/>
    <cellStyle name="60% - Акцент2" xfId="54"/>
    <cellStyle name="60% — акцент2" xfId="55"/>
    <cellStyle name="60% - Акцент2_молодь" xfId="56"/>
    <cellStyle name="60% - Акцент3" xfId="57"/>
    <cellStyle name="60% — акцент3" xfId="58"/>
    <cellStyle name="60% - Акцент3_молодь" xfId="59"/>
    <cellStyle name="60% - Акцент4" xfId="60"/>
    <cellStyle name="60% — акцент4" xfId="61"/>
    <cellStyle name="60% - Акцент4_молодь" xfId="62"/>
    <cellStyle name="60% - Акцент5" xfId="63"/>
    <cellStyle name="60% — акцент5" xfId="64"/>
    <cellStyle name="60% - Акцент5_молодь" xfId="65"/>
    <cellStyle name="60% - Акцент6" xfId="66"/>
    <cellStyle name="60% — акцент6" xfId="67"/>
    <cellStyle name="60% - Акцент6_молодь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_shabl_dod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Percent" xfId="98"/>
    <cellStyle name="Связанная ячейка" xfId="99"/>
    <cellStyle name="Стиль 1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="75" zoomScaleSheetLayoutView="75" zoomScalePageLayoutView="0" workbookViewId="0" topLeftCell="A10">
      <selection activeCell="I37" sqref="I37"/>
    </sheetView>
  </sheetViews>
  <sheetFormatPr defaultColWidth="9.00390625" defaultRowHeight="12.75"/>
  <cols>
    <col min="1" max="1" width="12.125" style="1" customWidth="1"/>
    <col min="2" max="2" width="57.50390625" style="1" customWidth="1"/>
    <col min="3" max="3" width="14.125" style="1" customWidth="1"/>
    <col min="4" max="4" width="15.875" style="1" customWidth="1"/>
    <col min="5" max="5" width="13.50390625" style="1" customWidth="1"/>
    <col min="6" max="6" width="11.625" style="1" customWidth="1"/>
    <col min="7" max="7" width="16.50390625" style="1" customWidth="1"/>
    <col min="8" max="8" width="14.00390625" style="1" customWidth="1"/>
    <col min="9" max="9" width="25.625" style="1" customWidth="1"/>
    <col min="10" max="16384" width="9.125" style="1" customWidth="1"/>
  </cols>
  <sheetData>
    <row r="1" ht="21">
      <c r="I1" s="9">
        <v>9</v>
      </c>
    </row>
    <row r="2" spans="1:9" ht="23.25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</row>
    <row r="4" spans="1:9" ht="21" customHeight="1">
      <c r="A4" s="3"/>
      <c r="B4" s="3"/>
      <c r="C4" s="3"/>
      <c r="D4" s="3"/>
      <c r="E4" s="3"/>
      <c r="F4" s="3"/>
      <c r="G4" s="3"/>
      <c r="H4" s="30" t="s">
        <v>21</v>
      </c>
      <c r="I4" s="30"/>
    </row>
    <row r="5" spans="1:9" s="8" customFormat="1" ht="18">
      <c r="A5" s="28" t="s">
        <v>0</v>
      </c>
      <c r="B5" s="28" t="s">
        <v>5</v>
      </c>
      <c r="C5" s="28" t="s">
        <v>23</v>
      </c>
      <c r="D5" s="28"/>
      <c r="E5" s="28"/>
      <c r="F5" s="28" t="s">
        <v>24</v>
      </c>
      <c r="G5" s="28"/>
      <c r="H5" s="28"/>
      <c r="I5" s="29" t="s">
        <v>16</v>
      </c>
    </row>
    <row r="6" spans="1:9" s="8" customFormat="1" ht="36">
      <c r="A6" s="28"/>
      <c r="B6" s="28"/>
      <c r="C6" s="11" t="s">
        <v>11</v>
      </c>
      <c r="D6" s="11" t="s">
        <v>12</v>
      </c>
      <c r="E6" s="12" t="s">
        <v>6</v>
      </c>
      <c r="F6" s="11" t="s">
        <v>11</v>
      </c>
      <c r="G6" s="11" t="s">
        <v>12</v>
      </c>
      <c r="H6" s="12" t="s">
        <v>6</v>
      </c>
      <c r="I6" s="29"/>
    </row>
    <row r="7" spans="1:9" s="8" customFormat="1" ht="17.25">
      <c r="A7" s="17">
        <v>2100</v>
      </c>
      <c r="B7" s="20" t="s">
        <v>17</v>
      </c>
      <c r="C7" s="21">
        <f>C8+C9</f>
        <v>465.172</v>
      </c>
      <c r="D7" s="21">
        <f>D8+D9</f>
        <v>445.87421</v>
      </c>
      <c r="E7" s="19">
        <f>D7/C7*100</f>
        <v>95.85147214363718</v>
      </c>
      <c r="F7" s="21">
        <f>F8+F9</f>
        <v>612.48898</v>
      </c>
      <c r="G7" s="21">
        <f>G8+G9</f>
        <v>563.06001</v>
      </c>
      <c r="H7" s="19">
        <f aca="true" t="shared" si="0" ref="H7:H20">G7/F7*100</f>
        <v>91.92981888425162</v>
      </c>
      <c r="I7" s="19">
        <f aca="true" t="shared" si="1" ref="I7:I19">G7-D7</f>
        <v>117.18580000000003</v>
      </c>
    </row>
    <row r="8" spans="1:9" s="7" customFormat="1" ht="18">
      <c r="A8" s="10">
        <v>2111</v>
      </c>
      <c r="B8" s="13" t="s">
        <v>1</v>
      </c>
      <c r="C8" s="26">
        <v>377.567</v>
      </c>
      <c r="D8" s="26">
        <v>365.46575</v>
      </c>
      <c r="E8" s="14">
        <f>D8/C8*100</f>
        <v>96.79493970606542</v>
      </c>
      <c r="F8" s="34">
        <v>497.2455</v>
      </c>
      <c r="G8" s="34">
        <v>461.52459000000005</v>
      </c>
      <c r="H8" s="14">
        <f t="shared" si="0"/>
        <v>92.81624268092925</v>
      </c>
      <c r="I8" s="14">
        <f t="shared" si="1"/>
        <v>96.05884000000003</v>
      </c>
    </row>
    <row r="9" spans="1:9" s="7" customFormat="1" ht="18">
      <c r="A9" s="10">
        <v>2120</v>
      </c>
      <c r="B9" s="13" t="s">
        <v>14</v>
      </c>
      <c r="C9" s="26">
        <v>87.605</v>
      </c>
      <c r="D9" s="26">
        <v>80.40846</v>
      </c>
      <c r="E9" s="14">
        <f>D9/C9*100</f>
        <v>91.78524056846071</v>
      </c>
      <c r="F9" s="34">
        <v>115.24347999999999</v>
      </c>
      <c r="G9" s="34">
        <v>101.53542</v>
      </c>
      <c r="H9" s="14">
        <f t="shared" si="0"/>
        <v>88.10513184780606</v>
      </c>
      <c r="I9" s="14">
        <f t="shared" si="1"/>
        <v>21.126959999999997</v>
      </c>
    </row>
    <row r="10" spans="1:9" s="7" customFormat="1" ht="17.25">
      <c r="A10" s="23" t="s">
        <v>18</v>
      </c>
      <c r="B10" s="24" t="s">
        <v>19</v>
      </c>
      <c r="C10" s="19">
        <f>C11+C12+C13+C14</f>
        <v>22.433</v>
      </c>
      <c r="D10" s="19">
        <f>D11+D12+D13+D14</f>
        <v>11.936689999999999</v>
      </c>
      <c r="E10" s="19">
        <f>D10/C10*100</f>
        <v>53.210404315071536</v>
      </c>
      <c r="F10" s="33">
        <f>F11+F12+F13+F14+F19</f>
        <v>33.13</v>
      </c>
      <c r="G10" s="33">
        <f>G11+G12+G13+G14+G19</f>
        <v>14.110990000000003</v>
      </c>
      <c r="H10" s="19">
        <f t="shared" si="0"/>
        <v>42.59278599456686</v>
      </c>
      <c r="I10" s="19">
        <f>I11+I12+I13+I14</f>
        <v>2.1743000000000032</v>
      </c>
    </row>
    <row r="11" spans="1:9" s="2" customFormat="1" ht="18">
      <c r="A11" s="10">
        <v>2210</v>
      </c>
      <c r="B11" s="13" t="s">
        <v>15</v>
      </c>
      <c r="C11" s="26">
        <v>2.12</v>
      </c>
      <c r="D11" s="26">
        <v>2.12</v>
      </c>
      <c r="E11" s="15">
        <f>D11/C11*100</f>
        <v>100</v>
      </c>
      <c r="F11" s="37">
        <v>13</v>
      </c>
      <c r="G11" s="37">
        <v>1</v>
      </c>
      <c r="H11" s="14">
        <f t="shared" si="0"/>
        <v>7.6923076923076925</v>
      </c>
      <c r="I11" s="14">
        <f t="shared" si="1"/>
        <v>-1.12</v>
      </c>
    </row>
    <row r="12" spans="1:9" s="7" customFormat="1" ht="18">
      <c r="A12" s="10">
        <v>2240</v>
      </c>
      <c r="B12" s="13" t="s">
        <v>10</v>
      </c>
      <c r="C12" s="26">
        <v>7.4</v>
      </c>
      <c r="D12" s="26">
        <v>1.39596</v>
      </c>
      <c r="E12" s="14">
        <f aca="true" t="shared" si="2" ref="E12:E17">D12/C12*100</f>
        <v>18.864324324324325</v>
      </c>
      <c r="F12" s="34">
        <v>6.66</v>
      </c>
      <c r="G12" s="34">
        <v>1.51131</v>
      </c>
      <c r="H12" s="14">
        <f t="shared" si="0"/>
        <v>22.692342342342343</v>
      </c>
      <c r="I12" s="14">
        <f t="shared" si="1"/>
        <v>0.11534999999999984</v>
      </c>
    </row>
    <row r="13" spans="1:9" s="7" customFormat="1" ht="18">
      <c r="A13" s="10">
        <v>2250</v>
      </c>
      <c r="B13" s="13" t="s">
        <v>2</v>
      </c>
      <c r="C13" s="26">
        <v>3.4</v>
      </c>
      <c r="D13" s="26">
        <v>0.85</v>
      </c>
      <c r="E13" s="15">
        <f t="shared" si="2"/>
        <v>25</v>
      </c>
      <c r="F13" s="34">
        <v>1.2</v>
      </c>
      <c r="G13" s="37">
        <v>0</v>
      </c>
      <c r="H13" s="15">
        <f t="shared" si="0"/>
        <v>0</v>
      </c>
      <c r="I13" s="14">
        <f t="shared" si="1"/>
        <v>-0.85</v>
      </c>
    </row>
    <row r="14" spans="1:9" s="2" customFormat="1" ht="16.5" customHeight="1">
      <c r="A14" s="17">
        <v>2270</v>
      </c>
      <c r="B14" s="18" t="s">
        <v>8</v>
      </c>
      <c r="C14" s="19">
        <f>C15+C16+C17</f>
        <v>9.513</v>
      </c>
      <c r="D14" s="19">
        <f>D15+D16+D17</f>
        <v>7.570729999999999</v>
      </c>
      <c r="E14" s="19">
        <f t="shared" si="2"/>
        <v>79.58299169557446</v>
      </c>
      <c r="F14" s="33">
        <f>F15+F16+F17+F18</f>
        <v>11.73</v>
      </c>
      <c r="G14" s="33">
        <f>G15+G16+G17+G18</f>
        <v>11.599680000000003</v>
      </c>
      <c r="H14" s="19">
        <f t="shared" si="0"/>
        <v>98.88900255754479</v>
      </c>
      <c r="I14" s="22">
        <f t="shared" si="1"/>
        <v>4.028950000000004</v>
      </c>
    </row>
    <row r="15" spans="1:9" s="7" customFormat="1" ht="18">
      <c r="A15" s="10">
        <v>2271</v>
      </c>
      <c r="B15" s="13" t="s">
        <v>3</v>
      </c>
      <c r="C15" s="26">
        <v>6.241</v>
      </c>
      <c r="D15" s="26">
        <v>5.19658</v>
      </c>
      <c r="E15" s="14">
        <f t="shared" si="2"/>
        <v>83.2651818618811</v>
      </c>
      <c r="F15" s="34">
        <v>8.433</v>
      </c>
      <c r="G15" s="34">
        <v>8.43219</v>
      </c>
      <c r="H15" s="15">
        <f t="shared" si="0"/>
        <v>99.99039487726789</v>
      </c>
      <c r="I15" s="14">
        <f t="shared" si="1"/>
        <v>3.2356100000000003</v>
      </c>
    </row>
    <row r="16" spans="1:9" s="7" customFormat="1" ht="18">
      <c r="A16" s="10">
        <v>2272</v>
      </c>
      <c r="B16" s="13" t="s">
        <v>9</v>
      </c>
      <c r="C16" s="36">
        <v>0.104</v>
      </c>
      <c r="D16" s="36">
        <v>0.1018</v>
      </c>
      <c r="E16" s="15">
        <f t="shared" si="2"/>
        <v>97.88461538461539</v>
      </c>
      <c r="F16" s="34">
        <v>0.198</v>
      </c>
      <c r="G16" s="34">
        <v>0.1254</v>
      </c>
      <c r="H16" s="14">
        <f t="shared" si="0"/>
        <v>63.33333333333334</v>
      </c>
      <c r="I16" s="15">
        <f t="shared" si="1"/>
        <v>0.02360000000000001</v>
      </c>
    </row>
    <row r="17" spans="1:9" s="7" customFormat="1" ht="18">
      <c r="A17" s="10">
        <v>2273</v>
      </c>
      <c r="B17" s="13" t="s">
        <v>4</v>
      </c>
      <c r="C17" s="26">
        <v>3.168</v>
      </c>
      <c r="D17" s="26">
        <v>2.27235</v>
      </c>
      <c r="E17" s="14">
        <f t="shared" si="2"/>
        <v>71.72821969696969</v>
      </c>
      <c r="F17" s="37">
        <v>3.013</v>
      </c>
      <c r="G17" s="37">
        <v>2.95737</v>
      </c>
      <c r="H17" s="14">
        <f t="shared" si="0"/>
        <v>98.15366744108861</v>
      </c>
      <c r="I17" s="14">
        <f t="shared" si="1"/>
        <v>0.6850200000000002</v>
      </c>
    </row>
    <row r="18" spans="1:9" s="7" customFormat="1" ht="36">
      <c r="A18" s="10">
        <v>2275</v>
      </c>
      <c r="B18" s="32" t="s">
        <v>25</v>
      </c>
      <c r="C18" s="14"/>
      <c r="D18" s="15"/>
      <c r="E18" s="14"/>
      <c r="F18" s="38">
        <v>0.086</v>
      </c>
      <c r="G18" s="38">
        <v>0.08472</v>
      </c>
      <c r="H18" s="14">
        <f t="shared" si="0"/>
        <v>98.51162790697676</v>
      </c>
      <c r="I18" s="16">
        <f t="shared" si="1"/>
        <v>0.08472</v>
      </c>
    </row>
    <row r="19" spans="1:9" s="7" customFormat="1" ht="18">
      <c r="A19" s="10">
        <v>2282</v>
      </c>
      <c r="B19" s="32" t="s">
        <v>26</v>
      </c>
      <c r="C19" s="14"/>
      <c r="D19" s="15"/>
      <c r="E19" s="14"/>
      <c r="F19" s="34">
        <v>0.54</v>
      </c>
      <c r="G19" s="37">
        <v>0</v>
      </c>
      <c r="H19" s="15">
        <f t="shared" si="0"/>
        <v>0</v>
      </c>
      <c r="I19" s="15">
        <f t="shared" si="1"/>
        <v>0</v>
      </c>
    </row>
    <row r="20" spans="1:9" s="2" customFormat="1" ht="17.25">
      <c r="A20" s="17"/>
      <c r="B20" s="18" t="s">
        <v>13</v>
      </c>
      <c r="C20" s="19">
        <f>C8+C9+C11+C12+C13+C14</f>
        <v>487.60499999999996</v>
      </c>
      <c r="D20" s="19">
        <f>D8+D9+D11+D12+D13+D14</f>
        <v>457.81090000000006</v>
      </c>
      <c r="E20" s="22">
        <f>E8+E9+E11+E12+E13+E14</f>
        <v>412.02749629442496</v>
      </c>
      <c r="F20" s="35">
        <f>F7+F10</f>
        <v>645.61898</v>
      </c>
      <c r="G20" s="35">
        <f>G7+G10</f>
        <v>577.171</v>
      </c>
      <c r="H20" s="19">
        <f t="shared" si="0"/>
        <v>89.39808430043368</v>
      </c>
      <c r="I20" s="19">
        <f>I8+I9+I11+I12+I13+I14</f>
        <v>119.36010000000005</v>
      </c>
    </row>
    <row r="21" spans="1:9" s="7" customFormat="1" ht="15.75">
      <c r="A21" s="4"/>
      <c r="B21" s="5"/>
      <c r="C21" s="6"/>
      <c r="D21" s="6"/>
      <c r="E21" s="6"/>
      <c r="F21" s="6"/>
      <c r="G21" s="6"/>
      <c r="H21" s="6"/>
      <c r="I21" s="6"/>
    </row>
    <row r="22" spans="1:9" s="7" customFormat="1" ht="20.25">
      <c r="A22" s="27" t="s">
        <v>7</v>
      </c>
      <c r="B22" s="27"/>
      <c r="C22" s="27"/>
      <c r="D22" s="27"/>
      <c r="E22" s="27"/>
      <c r="F22" s="27"/>
      <c r="G22" s="27"/>
      <c r="H22" s="27"/>
      <c r="I22" s="27"/>
    </row>
    <row r="23" spans="1:9" s="7" customFormat="1" ht="20.25">
      <c r="A23" s="31" t="s">
        <v>27</v>
      </c>
      <c r="B23" s="31"/>
      <c r="C23" s="31"/>
      <c r="D23" s="31"/>
      <c r="E23" s="31"/>
      <c r="F23" s="31"/>
      <c r="G23" s="31"/>
      <c r="H23" s="31"/>
      <c r="I23" s="31"/>
    </row>
    <row r="24" spans="1:9" ht="21">
      <c r="A24" s="3"/>
      <c r="B24" s="3"/>
      <c r="C24" s="3"/>
      <c r="D24" s="3"/>
      <c r="E24" s="3"/>
      <c r="F24" s="3"/>
      <c r="G24" s="3"/>
      <c r="H24" s="30" t="s">
        <v>21</v>
      </c>
      <c r="I24" s="30"/>
    </row>
    <row r="25" spans="1:9" ht="18">
      <c r="A25" s="28" t="s">
        <v>0</v>
      </c>
      <c r="B25" s="28" t="s">
        <v>5</v>
      </c>
      <c r="C25" s="28" t="s">
        <v>28</v>
      </c>
      <c r="D25" s="28"/>
      <c r="E25" s="28"/>
      <c r="F25" s="28" t="s">
        <v>24</v>
      </c>
      <c r="G25" s="28"/>
      <c r="H25" s="28"/>
      <c r="I25" s="29" t="s">
        <v>16</v>
      </c>
    </row>
    <row r="26" spans="1:9" ht="36">
      <c r="A26" s="28"/>
      <c r="B26" s="28"/>
      <c r="C26" s="11" t="s">
        <v>11</v>
      </c>
      <c r="D26" s="11" t="s">
        <v>12</v>
      </c>
      <c r="E26" s="12" t="s">
        <v>6</v>
      </c>
      <c r="F26" s="11" t="s">
        <v>11</v>
      </c>
      <c r="G26" s="11" t="s">
        <v>12</v>
      </c>
      <c r="H26" s="12" t="s">
        <v>6</v>
      </c>
      <c r="I26" s="29"/>
    </row>
    <row r="27" spans="1:9" ht="17.25">
      <c r="A27" s="17">
        <v>2100</v>
      </c>
      <c r="B27" s="20" t="s">
        <v>17</v>
      </c>
      <c r="C27" s="21">
        <f>C28+C29</f>
        <v>149.63</v>
      </c>
      <c r="D27" s="21">
        <f>D28+D29</f>
        <v>121.15763000000001</v>
      </c>
      <c r="E27" s="22">
        <f>D27/C27*100</f>
        <v>80.97148299137874</v>
      </c>
      <c r="F27" s="21">
        <f>F28+F29</f>
        <v>377.18899999999996</v>
      </c>
      <c r="G27" s="41">
        <f>G28+G29</f>
        <v>368.03526999999997</v>
      </c>
      <c r="H27" s="19">
        <f>G27/F27*100</f>
        <v>97.57317153999719</v>
      </c>
      <c r="I27" s="19">
        <f>G27-D27</f>
        <v>246.87763999999996</v>
      </c>
    </row>
    <row r="28" spans="1:9" ht="18">
      <c r="A28" s="10">
        <v>2111</v>
      </c>
      <c r="B28" s="13" t="s">
        <v>1</v>
      </c>
      <c r="C28" s="39">
        <v>120.793</v>
      </c>
      <c r="D28" s="39">
        <v>99.30955</v>
      </c>
      <c r="E28" s="14">
        <f>D28/C28*100</f>
        <v>82.21465647843831</v>
      </c>
      <c r="F28" s="39">
        <v>304.375</v>
      </c>
      <c r="G28" s="39">
        <v>296.8938</v>
      </c>
      <c r="H28" s="14">
        <f>G28/F28*100</f>
        <v>97.54211088295688</v>
      </c>
      <c r="I28" s="14">
        <f aca="true" t="shared" si="3" ref="I28:I39">G28-D28</f>
        <v>197.58425</v>
      </c>
    </row>
    <row r="29" spans="1:9" ht="18">
      <c r="A29" s="10">
        <v>2120</v>
      </c>
      <c r="B29" s="13" t="s">
        <v>14</v>
      </c>
      <c r="C29" s="39">
        <v>28.837</v>
      </c>
      <c r="D29" s="39">
        <v>21.848080000000003</v>
      </c>
      <c r="E29" s="14">
        <f>D29/C29*100</f>
        <v>75.76405312619205</v>
      </c>
      <c r="F29" s="39">
        <v>72.814</v>
      </c>
      <c r="G29" s="39">
        <v>71.14147</v>
      </c>
      <c r="H29" s="14">
        <f>G29/F29*100</f>
        <v>97.70301041008598</v>
      </c>
      <c r="I29" s="14">
        <f t="shared" si="3"/>
        <v>49.293389999999995</v>
      </c>
    </row>
    <row r="30" spans="1:9" ht="18">
      <c r="A30" s="23" t="s">
        <v>18</v>
      </c>
      <c r="B30" s="24" t="s">
        <v>19</v>
      </c>
      <c r="C30" s="19">
        <f>C31+C32+C33+C35+C36+C37+C38</f>
        <v>172.51200000000003</v>
      </c>
      <c r="D30" s="19">
        <f>D31+D32+D33+D35+D36+D37+D38</f>
        <v>112.10671</v>
      </c>
      <c r="E30" s="15">
        <f aca="true" t="shared" si="4" ref="E30:E39">D30/C30*100</f>
        <v>64.98487641439435</v>
      </c>
      <c r="F30" s="19">
        <f>F31+F32+F33+F35+F36+F37+F38</f>
        <v>161.47216</v>
      </c>
      <c r="G30" s="19">
        <f>G31+G32+G33+G35+G36+G37+G38</f>
        <v>67.91508</v>
      </c>
      <c r="H30" s="19">
        <f>G30/F30*100</f>
        <v>42.05993156962786</v>
      </c>
      <c r="I30" s="19">
        <f t="shared" si="3"/>
        <v>-44.19163</v>
      </c>
    </row>
    <row r="31" spans="1:9" ht="18">
      <c r="A31" s="10">
        <v>2210</v>
      </c>
      <c r="B31" s="13" t="s">
        <v>15</v>
      </c>
      <c r="C31" s="39">
        <v>154.458</v>
      </c>
      <c r="D31" s="40">
        <v>103.043</v>
      </c>
      <c r="E31" s="14">
        <f t="shared" si="4"/>
        <v>66.71263385515805</v>
      </c>
      <c r="F31" s="39">
        <v>104.923</v>
      </c>
      <c r="G31" s="39">
        <v>31.826700000000002</v>
      </c>
      <c r="H31" s="14">
        <f aca="true" t="shared" si="5" ref="H31:H38">G31/F31*100</f>
        <v>30.33338734119307</v>
      </c>
      <c r="I31" s="14">
        <f t="shared" si="3"/>
        <v>-71.2163</v>
      </c>
    </row>
    <row r="32" spans="1:9" ht="18">
      <c r="A32" s="10">
        <v>2240</v>
      </c>
      <c r="B32" s="13" t="s">
        <v>10</v>
      </c>
      <c r="C32" s="39">
        <v>13.15</v>
      </c>
      <c r="D32" s="39">
        <v>9.063709999999999</v>
      </c>
      <c r="E32" s="14">
        <f t="shared" si="4"/>
        <v>68.92555133079846</v>
      </c>
      <c r="F32" s="39">
        <v>25.54</v>
      </c>
      <c r="G32" s="39">
        <v>7.611</v>
      </c>
      <c r="H32" s="14">
        <f t="shared" si="5"/>
        <v>29.80031323414252</v>
      </c>
      <c r="I32" s="14">
        <f t="shared" si="3"/>
        <v>-1.4527099999999988</v>
      </c>
    </row>
    <row r="33" spans="1:9" ht="18">
      <c r="A33" s="10">
        <v>2250</v>
      </c>
      <c r="B33" s="13" t="s">
        <v>2</v>
      </c>
      <c r="C33" s="39">
        <v>2.4</v>
      </c>
      <c r="D33" s="40">
        <v>0</v>
      </c>
      <c r="E33" s="15">
        <f t="shared" si="4"/>
        <v>0</v>
      </c>
      <c r="F33" s="39">
        <v>0.32</v>
      </c>
      <c r="G33" s="40">
        <v>0</v>
      </c>
      <c r="H33" s="15">
        <f t="shared" si="5"/>
        <v>0</v>
      </c>
      <c r="I33" s="15">
        <f t="shared" si="3"/>
        <v>0</v>
      </c>
    </row>
    <row r="34" spans="1:9" ht="17.25" customHeight="1">
      <c r="A34" s="17">
        <v>2270</v>
      </c>
      <c r="B34" s="18" t="s">
        <v>8</v>
      </c>
      <c r="C34" s="19">
        <f>C35+C36+C37</f>
        <v>1.704</v>
      </c>
      <c r="D34" s="22">
        <f>D35+D36+D37</f>
        <v>0</v>
      </c>
      <c r="E34" s="15">
        <f t="shared" si="4"/>
        <v>0</v>
      </c>
      <c r="F34" s="19">
        <f>F35+F36+F37</f>
        <v>29.88916</v>
      </c>
      <c r="G34" s="22">
        <f>G35+G36+G37</f>
        <v>27.977379999999997</v>
      </c>
      <c r="H34" s="19">
        <f t="shared" si="5"/>
        <v>93.60376805504067</v>
      </c>
      <c r="I34" s="22">
        <f t="shared" si="3"/>
        <v>27.977379999999997</v>
      </c>
    </row>
    <row r="35" spans="1:9" ht="18">
      <c r="A35" s="10">
        <v>2271</v>
      </c>
      <c r="B35" s="13" t="s">
        <v>3</v>
      </c>
      <c r="C35" s="40">
        <v>0</v>
      </c>
      <c r="D35" s="40">
        <v>0</v>
      </c>
      <c r="E35" s="15"/>
      <c r="F35" s="39">
        <v>25.99716</v>
      </c>
      <c r="G35" s="39">
        <v>24.460939999999997</v>
      </c>
      <c r="H35" s="14">
        <f t="shared" si="5"/>
        <v>94.09081607375573</v>
      </c>
      <c r="I35" s="14">
        <f t="shared" si="3"/>
        <v>24.460939999999997</v>
      </c>
    </row>
    <row r="36" spans="1:9" ht="18">
      <c r="A36" s="10">
        <v>2272</v>
      </c>
      <c r="B36" s="13" t="s">
        <v>9</v>
      </c>
      <c r="C36" s="39">
        <v>0.304</v>
      </c>
      <c r="D36" s="40">
        <v>0</v>
      </c>
      <c r="E36" s="15">
        <f t="shared" si="4"/>
        <v>0</v>
      </c>
      <c r="F36" s="39">
        <v>0.72</v>
      </c>
      <c r="G36" s="39">
        <v>0.5639</v>
      </c>
      <c r="H36" s="14">
        <f t="shared" si="5"/>
        <v>78.31944444444444</v>
      </c>
      <c r="I36" s="14">
        <f t="shared" si="3"/>
        <v>0.5639</v>
      </c>
    </row>
    <row r="37" spans="1:9" ht="18">
      <c r="A37" s="10">
        <v>2273</v>
      </c>
      <c r="B37" s="13" t="s">
        <v>4</v>
      </c>
      <c r="C37" s="39">
        <v>1.4</v>
      </c>
      <c r="D37" s="40">
        <v>0</v>
      </c>
      <c r="E37" s="15">
        <f t="shared" si="4"/>
        <v>0</v>
      </c>
      <c r="F37" s="39">
        <v>3.172</v>
      </c>
      <c r="G37" s="40">
        <v>2.95254</v>
      </c>
      <c r="H37" s="14">
        <f t="shared" si="5"/>
        <v>93.08133669609079</v>
      </c>
      <c r="I37" s="15">
        <f t="shared" si="3"/>
        <v>2.95254</v>
      </c>
    </row>
    <row r="38" spans="1:9" ht="18" customHeight="1">
      <c r="A38" s="10">
        <v>2282</v>
      </c>
      <c r="B38" s="13" t="s">
        <v>26</v>
      </c>
      <c r="C38" s="39">
        <v>0.8</v>
      </c>
      <c r="D38" s="40">
        <v>0</v>
      </c>
      <c r="E38" s="15">
        <f t="shared" si="4"/>
        <v>0</v>
      </c>
      <c r="F38" s="39">
        <v>0.8</v>
      </c>
      <c r="G38" s="39">
        <v>0.5</v>
      </c>
      <c r="H38" s="14">
        <f t="shared" si="5"/>
        <v>62.5</v>
      </c>
      <c r="I38" s="14">
        <f t="shared" si="3"/>
        <v>0.5</v>
      </c>
    </row>
    <row r="39" spans="1:9" ht="18">
      <c r="A39" s="17"/>
      <c r="B39" s="18" t="s">
        <v>13</v>
      </c>
      <c r="C39" s="19">
        <f>C27+C30</f>
        <v>322.14200000000005</v>
      </c>
      <c r="D39" s="19">
        <f>D27+D30</f>
        <v>233.26434</v>
      </c>
      <c r="E39" s="15">
        <f t="shared" si="4"/>
        <v>72.41040907425916</v>
      </c>
      <c r="F39" s="19">
        <f>F27+F30</f>
        <v>538.66116</v>
      </c>
      <c r="G39" s="19">
        <f>G27+G30</f>
        <v>435.95034999999996</v>
      </c>
      <c r="H39" s="19">
        <f>G39/F39*100</f>
        <v>80.93220420792915</v>
      </c>
      <c r="I39" s="19">
        <f t="shared" si="3"/>
        <v>202.68600999999995</v>
      </c>
    </row>
    <row r="41" spans="2:3" ht="18">
      <c r="B41" s="1" t="s">
        <v>20</v>
      </c>
      <c r="C41" s="25"/>
    </row>
  </sheetData>
  <sheetProtection/>
  <mergeCells count="16">
    <mergeCell ref="A22:I22"/>
    <mergeCell ref="A23:I23"/>
    <mergeCell ref="H24:I24"/>
    <mergeCell ref="A25:A26"/>
    <mergeCell ref="B25:B26"/>
    <mergeCell ref="C25:E25"/>
    <mergeCell ref="F25:H25"/>
    <mergeCell ref="I25:I26"/>
    <mergeCell ref="A2:I2"/>
    <mergeCell ref="F5:H5"/>
    <mergeCell ref="I5:I6"/>
    <mergeCell ref="H4:I4"/>
    <mergeCell ref="A3:I3"/>
    <mergeCell ref="A5:A6"/>
    <mergeCell ref="B5:B6"/>
    <mergeCell ref="C5:E5"/>
  </mergeCells>
  <printOptions/>
  <pageMargins left="0.2" right="0.2" top="0.3937007874015748" bottom="0.3937007874015748" header="0.5118110236220472" footer="0.5118110236220472"/>
  <pageSetup horizontalDpi="240" verticalDpi="24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2021-05-06T05:37:48Z</cp:lastPrinted>
  <dcterms:created xsi:type="dcterms:W3CDTF">2001-12-07T05:58:10Z</dcterms:created>
  <dcterms:modified xsi:type="dcterms:W3CDTF">2021-07-07T11:19:56Z</dcterms:modified>
  <cp:category/>
  <cp:version/>
  <cp:contentType/>
  <cp:contentStatus/>
</cp:coreProperties>
</file>