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10" sheetId="1" r:id="rId1"/>
  </sheets>
  <definedNames>
    <definedName name="_xlnm.Print_Titles" localSheetId="0">'Дод. 10'!$12:$12</definedName>
  </definedNames>
  <calcPr fullCalcOnLoad="1"/>
</workbook>
</file>

<file path=xl/sharedStrings.xml><?xml version="1.0" encoding="utf-8"?>
<sst xmlns="http://schemas.openxmlformats.org/spreadsheetml/2006/main" count="87" uniqueCount="75">
  <si>
    <t>(код бюджету)</t>
  </si>
  <si>
    <t>Обсяг капітальних вкладень всього, у тому числі за джерелами</t>
  </si>
  <si>
    <t>Х</t>
  </si>
  <si>
    <t>04584000000</t>
  </si>
  <si>
    <t xml:space="preserve"> (грн)</t>
  </si>
  <si>
    <t>Найменування інвестиційного проєкту</t>
  </si>
  <si>
    <t>Загальна вартість проєкту, грн</t>
  </si>
  <si>
    <t>Очікуваний рівень готовності проєкту на кінець середньо-строкового періоду, %</t>
  </si>
  <si>
    <t>Додаток 10</t>
  </si>
  <si>
    <t>Код Програмної  класифікації видатків та кредитування місцевого бюджету</t>
  </si>
  <si>
    <t>Код Типової програмної 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</si>
  <si>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</si>
  <si>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період реалізації проєкту (рік початку і завершення)</t>
  </si>
  <si>
    <t>2020 рік   (звіт)</t>
  </si>
  <si>
    <t>2021 рік (затверджено)</t>
  </si>
  <si>
    <t>2022 рік (план)</t>
  </si>
  <si>
    <t>2023 рік (план)</t>
  </si>
  <si>
    <t>2024 рік (план)</t>
  </si>
  <si>
    <t>Обсяги капітальних вкладень міського бюджету у розрізі інвестиційних проєктів</t>
  </si>
  <si>
    <t>0600000</t>
  </si>
  <si>
    <t>Відділ освіти Павлоградської міської ради</t>
  </si>
  <si>
    <t>0610000</t>
  </si>
  <si>
    <t>0617321</t>
  </si>
  <si>
    <t>Будівництво освітніх установ та закладів</t>
  </si>
  <si>
    <t>2021-2022</t>
  </si>
  <si>
    <t xml:space="preserve">Термомодернізація будівлі дитячого дошкільного закладу ЗДО № 8 за адресою: м.Павлоград вул.Олени Пчілки 113 </t>
  </si>
  <si>
    <t xml:space="preserve">Термомодернізація будівлі дитячого дошкільного закладу ЗДО № 15 за адресою: м.Павлоград вул.Челюскінців 10 </t>
  </si>
  <si>
    <t xml:space="preserve">Термомодернізація будівлі дитячого дошкільного закладу ЗДО № 11 за адресою: м.Павлоград вул.Західнодонбаська 26 б </t>
  </si>
  <si>
    <t xml:space="preserve">Термомодернізація будівлі дитячого дошкільного закладу ЗДО № 30 за адресою: м.Павлоград вул.Комарова 17а </t>
  </si>
  <si>
    <t>1200000</t>
  </si>
  <si>
    <t>Управління комунального  господарства та будівництва Павлоградської міської ради</t>
  </si>
  <si>
    <t>1210000</t>
  </si>
  <si>
    <t>Будівництво об'єктів житлово-комунального господарства</t>
  </si>
  <si>
    <t>127310</t>
  </si>
  <si>
    <t>2019-2022</t>
  </si>
  <si>
    <t>Реконструкція зовнішнього освітлення у дворах житлових будинків №6,8,9 вул.Шосейна</t>
  </si>
  <si>
    <t>2023-2024</t>
  </si>
  <si>
    <t>Реконструкція зовнішнього освітлення центральної частини міста (вул.Соборна, вул.Центральна, вул.Світличної Ганни, вул.Горького)</t>
  </si>
  <si>
    <t>Реконструкція зовнішнього освітлення  сел. Соснівка (вул.Сірка Івана від ж/б №28 до ж/б №56 та пров.Бригадний  від ж/б №2 до ж/б№48)</t>
  </si>
  <si>
    <t>Реконструкція зовнішнього освітлення  р-н Приточиловка (проїзд Толполиний, пров. Вербовий,проїзд Калиновий,, проїзд Калиновий, проїзд Горобиновий, проїзд Малиновий, вул.Безезова)</t>
  </si>
  <si>
    <t>Реконструкція зовнішнього освітлення вул. Конжукова Доментія</t>
  </si>
  <si>
    <t>Реконструкція зовнішнього освітлення вул. Аеродромна</t>
  </si>
  <si>
    <t>2021-2024</t>
  </si>
  <si>
    <t>2021-2023</t>
  </si>
  <si>
    <t>Реконструкція КНС-7, КНС-4а</t>
  </si>
  <si>
    <t xml:space="preserve"> </t>
  </si>
  <si>
    <t>127461</t>
  </si>
  <si>
    <t>Утримання та розвиток автомобільних доріг та дорожньої інфраструктуриза рахунок коштів місцевого бюджету</t>
  </si>
  <si>
    <t>2020-2023</t>
  </si>
  <si>
    <t>2022-2023</t>
  </si>
  <si>
    <t>2019-2024</t>
  </si>
  <si>
    <t>2022-2024</t>
  </si>
  <si>
    <t xml:space="preserve">Реконструкція трубопроводу водопостачання вул. Озерна </t>
  </si>
  <si>
    <t xml:space="preserve">Будівництво трубопроводу водопостачання вул. Селянська, пров. Здоров'я, вул. Франка </t>
  </si>
  <si>
    <t xml:space="preserve">Будівництво трубопроводу водопостачання по вул. Заводська </t>
  </si>
  <si>
    <t xml:space="preserve">Реконструкція мереж зовнішнього освітлення від ТП - 13 (вул. Заводська, вул. Кільцева, вул. Братська, вул. Плосконоса Ігоря) </t>
  </si>
  <si>
    <t>Реконструкція мереж зовнішнього освітлення від ТП - 25 (вул. Героїв України, вул. Зарічна, пров. Зарічний, вул. Кабака)</t>
  </si>
  <si>
    <t>Реконструкція каналізаційних очисних споруд</t>
  </si>
  <si>
    <t xml:space="preserve">Усього </t>
  </si>
  <si>
    <t>на 2022-2024 роки</t>
  </si>
  <si>
    <t>до прогнозу бюджету Павлоградської</t>
  </si>
  <si>
    <t xml:space="preserve">міської територіальної громади </t>
  </si>
  <si>
    <t>Начальник фінансового управління</t>
  </si>
  <si>
    <t>Р.В.Роїк</t>
  </si>
  <si>
    <t>Реконструкція аварійних ділянок трьох  ниток водогону в районі будинків №416-424 по вул. Дніпровська, коригування</t>
  </si>
  <si>
    <t>2017-2027</t>
  </si>
  <si>
    <t>2018-2028</t>
  </si>
  <si>
    <t>2012-2028</t>
  </si>
  <si>
    <t>2019-2029</t>
  </si>
  <si>
    <t>Реконструкція шляхопроводу через залізничні колії  на селище 18 Вересня, коригування</t>
  </si>
  <si>
    <t xml:space="preserve">Реконструкція трубопроводу водопостачання мкр. "Новий" та мкр. "ПЗТО" ( вул. Нова від вул. Тельмана, вул. Верстатобудів-ників до вул. Малиновського) </t>
  </si>
  <si>
    <t xml:space="preserve">Будівництво світлофорного об'єкту на перехресті вул. Успенська та вул. Соборна  </t>
  </si>
  <si>
    <t xml:space="preserve">Реконструкція пров.Музейний </t>
  </si>
  <si>
    <t xml:space="preserve">Реконструкція вул. Зоряна </t>
  </si>
  <si>
    <t>Реконструкція дороги по  вул.Центральна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</si>
</sst>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31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u val="single"/>
      <sz val="12"/>
      <name val="Times New Roman"/>
      <family val="1"/>
    </font>
    <font>
      <b/>
      <sz val="2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8"/>
      <name val="Times New Roman"/>
      <family val="1"/>
    </font>
    <font>
      <sz val="18"/>
      <name val="Arial"/>
      <family val="0"/>
    </font>
    <font>
      <sz val="18"/>
      <color indexed="8"/>
      <name val="Times New Roman"/>
      <family val="1"/>
    </font>
    <font>
      <sz val="18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8" fillId="24" borderId="0" xfId="0" applyFont="1" applyFill="1" applyBorder="1" applyAlignment="1">
      <alignment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52" applyFont="1" applyFill="1" applyBorder="1" applyAlignment="1">
      <alignment horizontal="justify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2" fillId="0" borderId="10" xfId="0" applyFont="1" applyFill="1" applyBorder="1" applyAlignment="1">
      <alignment vertical="center" wrapText="1" shrinkToFit="1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center" vertical="center" wrapText="1"/>
    </xf>
    <xf numFmtId="0" fontId="2" fillId="24" borderId="10" xfId="0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0" fontId="3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9" fontId="29" fillId="0" borderId="0" xfId="0" applyNumberFormat="1" applyFont="1" applyFill="1" applyBorder="1" applyAlignment="1">
      <alignment horizontal="left" vertical="justify"/>
    </xf>
    <xf numFmtId="49" fontId="29" fillId="0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5" zoomScaleNormal="75" zoomScalePageLayoutView="0" workbookViewId="0" topLeftCell="A11">
      <pane xSplit="5" ySplit="2" topLeftCell="F13" activePane="bottomRight" state="frozen"/>
      <selection pane="topLeft" activeCell="A11" sqref="A11"/>
      <selection pane="topRight" activeCell="F11" sqref="F11"/>
      <selection pane="bottomLeft" activeCell="A13" sqref="A13"/>
      <selection pane="bottomRight" activeCell="U22" sqref="U22"/>
    </sheetView>
  </sheetViews>
  <sheetFormatPr defaultColWidth="9.140625" defaultRowHeight="12.75"/>
  <cols>
    <col min="1" max="1" width="15.140625" style="0" customWidth="1"/>
    <col min="2" max="2" width="17.28125" style="0" customWidth="1"/>
    <col min="3" max="3" width="38.140625" style="0" customWidth="1"/>
    <col min="4" max="4" width="74.8515625" style="0" customWidth="1"/>
    <col min="5" max="5" width="13.8515625" style="0" customWidth="1"/>
    <col min="6" max="6" width="17.7109375" style="0" customWidth="1"/>
    <col min="7" max="7" width="17.7109375" style="0" hidden="1" customWidth="1"/>
    <col min="8" max="8" width="16.140625" style="0" customWidth="1"/>
    <col min="9" max="9" width="19.00390625" style="0" customWidth="1"/>
    <col min="10" max="10" width="16.8515625" style="0" customWidth="1"/>
    <col min="11" max="11" width="15.8515625" style="0" customWidth="1"/>
    <col min="12" max="12" width="14.421875" style="0" customWidth="1"/>
    <col min="13" max="13" width="17.28125" style="0" customWidth="1"/>
  </cols>
  <sheetData>
    <row r="1" spans="1:13" ht="18.75">
      <c r="A1" s="5"/>
      <c r="B1" s="5"/>
      <c r="C1" s="5"/>
      <c r="D1" s="5"/>
      <c r="E1" s="5"/>
      <c r="F1" s="5"/>
      <c r="G1" s="5"/>
      <c r="H1" s="5"/>
      <c r="J1" s="47" t="s">
        <v>8</v>
      </c>
      <c r="K1" s="47"/>
      <c r="L1" s="47"/>
      <c r="M1" s="47"/>
    </row>
    <row r="2" spans="1:13" ht="18.75" customHeight="1">
      <c r="A2" s="5"/>
      <c r="B2" s="5"/>
      <c r="C2" s="5"/>
      <c r="D2" s="5"/>
      <c r="E2" s="5"/>
      <c r="F2" s="5"/>
      <c r="G2" s="5"/>
      <c r="H2" s="5"/>
      <c r="J2" s="48" t="s">
        <v>60</v>
      </c>
      <c r="K2" s="48"/>
      <c r="L2" s="48"/>
      <c r="M2" s="48"/>
    </row>
    <row r="3" spans="1:13" ht="18.75" customHeight="1">
      <c r="A3" s="5"/>
      <c r="B3" s="5"/>
      <c r="C3" s="5"/>
      <c r="D3" s="5"/>
      <c r="E3" s="5"/>
      <c r="F3" s="5"/>
      <c r="G3" s="5"/>
      <c r="H3" s="5"/>
      <c r="J3" s="48" t="s">
        <v>61</v>
      </c>
      <c r="K3" s="48"/>
      <c r="L3" s="48"/>
      <c r="M3" s="48"/>
    </row>
    <row r="4" spans="1:13" ht="18.75">
      <c r="A4" s="5"/>
      <c r="B4" s="5"/>
      <c r="C4" s="5"/>
      <c r="D4" s="5"/>
      <c r="E4" s="5"/>
      <c r="F4" s="5"/>
      <c r="G4" s="5"/>
      <c r="H4" s="5"/>
      <c r="J4" s="47" t="s">
        <v>59</v>
      </c>
      <c r="K4" s="47"/>
      <c r="L4" s="47"/>
      <c r="M4" s="47"/>
    </row>
    <row r="7" spans="1:13" ht="28.5" customHeight="1">
      <c r="A7" s="49" t="s">
        <v>18</v>
      </c>
      <c r="B7" s="49"/>
      <c r="C7" s="49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ht="15.75" customHeight="1">
      <c r="A8" s="3"/>
      <c r="B8" s="3"/>
      <c r="C8" s="3"/>
      <c r="D8" s="4"/>
      <c r="E8" s="4"/>
      <c r="F8" s="4"/>
      <c r="G8" s="4"/>
      <c r="H8" s="4"/>
      <c r="I8" s="4"/>
      <c r="J8" s="4"/>
      <c r="K8" s="4"/>
      <c r="L8" s="4"/>
      <c r="M8" s="4"/>
    </row>
    <row r="9" spans="1:9" ht="22.5" customHeight="1">
      <c r="A9" s="51" t="s">
        <v>3</v>
      </c>
      <c r="B9" s="51"/>
      <c r="C9" s="51"/>
      <c r="D9" s="51"/>
      <c r="E9" s="6"/>
      <c r="F9" s="6"/>
      <c r="G9" s="6"/>
      <c r="H9" s="6"/>
      <c r="I9" s="6"/>
    </row>
    <row r="10" spans="1:9" ht="12" customHeight="1">
      <c r="A10" s="52" t="s">
        <v>0</v>
      </c>
      <c r="B10" s="52"/>
      <c r="C10" s="52"/>
      <c r="D10" s="52"/>
      <c r="E10" s="6"/>
      <c r="F10" s="6"/>
      <c r="G10" s="6"/>
      <c r="H10" s="6"/>
      <c r="I10" s="6"/>
    </row>
    <row r="11" spans="1:13" ht="15.75">
      <c r="A11" s="1"/>
      <c r="B11" s="1"/>
      <c r="C11" s="1"/>
      <c r="M11" s="7" t="s">
        <v>4</v>
      </c>
    </row>
    <row r="12" spans="1:13" ht="121.5" customHeight="1">
      <c r="A12" s="8" t="s">
        <v>9</v>
      </c>
      <c r="B12" s="8" t="s">
        <v>10</v>
      </c>
      <c r="C12" s="8" t="s">
        <v>11</v>
      </c>
      <c r="D12" s="12" t="s">
        <v>5</v>
      </c>
      <c r="E12" s="8" t="s">
        <v>12</v>
      </c>
      <c r="F12" s="8" t="s">
        <v>6</v>
      </c>
      <c r="G12" s="8" t="s">
        <v>1</v>
      </c>
      <c r="H12" s="13" t="s">
        <v>13</v>
      </c>
      <c r="I12" s="13" t="s">
        <v>14</v>
      </c>
      <c r="J12" s="13" t="s">
        <v>15</v>
      </c>
      <c r="K12" s="13" t="s">
        <v>16</v>
      </c>
      <c r="L12" s="13" t="s">
        <v>17</v>
      </c>
      <c r="M12" s="8" t="s">
        <v>7</v>
      </c>
    </row>
    <row r="13" spans="1:13" s="17" customFormat="1" ht="56.25">
      <c r="A13" s="14" t="s">
        <v>19</v>
      </c>
      <c r="B13" s="15"/>
      <c r="C13" s="23" t="s">
        <v>20</v>
      </c>
      <c r="D13" s="16"/>
      <c r="E13" s="16"/>
      <c r="F13" s="26"/>
      <c r="G13" s="30">
        <f>G14</f>
        <v>32441917</v>
      </c>
      <c r="H13" s="27"/>
      <c r="I13" s="30">
        <f>I14</f>
        <v>1200000</v>
      </c>
      <c r="J13" s="30">
        <f>J14</f>
        <v>31241917</v>
      </c>
      <c r="K13" s="30"/>
      <c r="L13" s="30"/>
      <c r="M13" s="40"/>
    </row>
    <row r="14" spans="1:13" s="17" customFormat="1" ht="37.5">
      <c r="A14" s="18" t="s">
        <v>21</v>
      </c>
      <c r="B14" s="19"/>
      <c r="C14" s="24" t="s">
        <v>20</v>
      </c>
      <c r="D14" s="20"/>
      <c r="E14" s="16"/>
      <c r="F14" s="26"/>
      <c r="G14" s="27">
        <f>G15</f>
        <v>32441917</v>
      </c>
      <c r="H14" s="27"/>
      <c r="I14" s="27">
        <f>I15</f>
        <v>1200000</v>
      </c>
      <c r="J14" s="27">
        <f>J15</f>
        <v>31241917</v>
      </c>
      <c r="K14" s="27"/>
      <c r="L14" s="27"/>
      <c r="M14" s="40"/>
    </row>
    <row r="15" spans="1:13" s="17" customFormat="1" ht="37.5">
      <c r="A15" s="18" t="s">
        <v>22</v>
      </c>
      <c r="B15" s="21">
        <v>7321</v>
      </c>
      <c r="C15" s="25" t="s">
        <v>23</v>
      </c>
      <c r="D15" s="16"/>
      <c r="E15" s="26"/>
      <c r="F15" s="30"/>
      <c r="G15" s="27">
        <f>SUM(G16:G19)</f>
        <v>32441917</v>
      </c>
      <c r="H15" s="30"/>
      <c r="I15" s="27">
        <f>SUM(I16:I19)</f>
        <v>1200000</v>
      </c>
      <c r="J15" s="27">
        <f>SUM(J16:J19)</f>
        <v>31241917</v>
      </c>
      <c r="K15" s="27"/>
      <c r="L15" s="27"/>
      <c r="M15" s="40"/>
    </row>
    <row r="16" spans="1:13" s="17" customFormat="1" ht="37.5">
      <c r="A16" s="14"/>
      <c r="B16" s="21"/>
      <c r="C16" s="18"/>
      <c r="D16" s="28" t="s">
        <v>25</v>
      </c>
      <c r="E16" s="29" t="s">
        <v>24</v>
      </c>
      <c r="F16" s="27">
        <f>G16</f>
        <v>8485479</v>
      </c>
      <c r="G16" s="27">
        <f>SUM(H16:L16)</f>
        <v>8485479</v>
      </c>
      <c r="H16" s="27"/>
      <c r="I16" s="27">
        <f>75000+225000</f>
        <v>300000</v>
      </c>
      <c r="J16" s="27">
        <f>500000+7685479</f>
        <v>8185479</v>
      </c>
      <c r="K16" s="40"/>
      <c r="L16" s="40"/>
      <c r="M16" s="31">
        <v>100</v>
      </c>
    </row>
    <row r="17" spans="1:13" s="17" customFormat="1" ht="37.5">
      <c r="A17" s="14"/>
      <c r="B17" s="21"/>
      <c r="C17" s="18"/>
      <c r="D17" s="28" t="s">
        <v>26</v>
      </c>
      <c r="E17" s="29" t="s">
        <v>24</v>
      </c>
      <c r="F17" s="27">
        <f>G17</f>
        <v>7985479</v>
      </c>
      <c r="G17" s="27">
        <f>SUM(H17:L17)</f>
        <v>7985479</v>
      </c>
      <c r="H17" s="27"/>
      <c r="I17" s="27">
        <f>125000+175000</f>
        <v>300000</v>
      </c>
      <c r="J17" s="27">
        <v>7685479</v>
      </c>
      <c r="K17" s="40"/>
      <c r="L17" s="40"/>
      <c r="M17" s="31">
        <v>100</v>
      </c>
    </row>
    <row r="18" spans="1:13" s="17" customFormat="1" ht="50.25" customHeight="1">
      <c r="A18" s="14"/>
      <c r="B18" s="21"/>
      <c r="C18" s="18"/>
      <c r="D18" s="28" t="s">
        <v>27</v>
      </c>
      <c r="E18" s="29" t="s">
        <v>24</v>
      </c>
      <c r="F18" s="27">
        <f>G18</f>
        <v>7985479</v>
      </c>
      <c r="G18" s="27">
        <f>SUM(H18:L18)</f>
        <v>7985479</v>
      </c>
      <c r="H18" s="27"/>
      <c r="I18" s="27">
        <f>125000+175000</f>
        <v>300000</v>
      </c>
      <c r="J18" s="27">
        <v>7685479</v>
      </c>
      <c r="K18" s="40"/>
      <c r="L18" s="40"/>
      <c r="M18" s="31">
        <v>100</v>
      </c>
    </row>
    <row r="19" spans="1:13" s="17" customFormat="1" ht="37.5">
      <c r="A19" s="14"/>
      <c r="B19" s="21"/>
      <c r="C19" s="18"/>
      <c r="D19" s="28" t="s">
        <v>28</v>
      </c>
      <c r="E19" s="29" t="s">
        <v>24</v>
      </c>
      <c r="F19" s="27">
        <f>G19</f>
        <v>7985480</v>
      </c>
      <c r="G19" s="27">
        <f>SUM(H19:L19)</f>
        <v>7985480</v>
      </c>
      <c r="H19" s="27"/>
      <c r="I19" s="27">
        <f>125000+175000</f>
        <v>300000</v>
      </c>
      <c r="J19" s="27">
        <v>7685480</v>
      </c>
      <c r="K19" s="40"/>
      <c r="L19" s="40"/>
      <c r="M19" s="31">
        <v>100</v>
      </c>
    </row>
    <row r="20" spans="1:13" s="17" customFormat="1" ht="75">
      <c r="A20" s="14" t="s">
        <v>29</v>
      </c>
      <c r="B20" s="32"/>
      <c r="C20" s="33" t="s">
        <v>30</v>
      </c>
      <c r="D20" s="20"/>
      <c r="E20" s="29"/>
      <c r="F20" s="27"/>
      <c r="G20" s="42">
        <f aca="true" t="shared" si="0" ref="G20:L20">G21</f>
        <v>19777008.990000002</v>
      </c>
      <c r="H20" s="42">
        <f t="shared" si="0"/>
        <v>25000</v>
      </c>
      <c r="I20" s="42">
        <f t="shared" si="0"/>
        <v>688776.99</v>
      </c>
      <c r="J20" s="42">
        <f t="shared" si="0"/>
        <v>5804232</v>
      </c>
      <c r="K20" s="42">
        <f t="shared" si="0"/>
        <v>6959000</v>
      </c>
      <c r="L20" s="42">
        <f t="shared" si="0"/>
        <v>6300000</v>
      </c>
      <c r="M20" s="40"/>
    </row>
    <row r="21" spans="1:13" s="17" customFormat="1" ht="56.25">
      <c r="A21" s="18" t="s">
        <v>31</v>
      </c>
      <c r="B21" s="21"/>
      <c r="C21" s="22" t="s">
        <v>30</v>
      </c>
      <c r="D21" s="20"/>
      <c r="E21" s="29"/>
      <c r="F21" s="27"/>
      <c r="G21" s="41">
        <f aca="true" t="shared" si="1" ref="G21:L21">G22+G38</f>
        <v>19777008.990000002</v>
      </c>
      <c r="H21" s="41">
        <f t="shared" si="1"/>
        <v>25000</v>
      </c>
      <c r="I21" s="41">
        <f t="shared" si="1"/>
        <v>688776.99</v>
      </c>
      <c r="J21" s="41">
        <f t="shared" si="1"/>
        <v>5804232</v>
      </c>
      <c r="K21" s="41">
        <f t="shared" si="1"/>
        <v>6959000</v>
      </c>
      <c r="L21" s="41">
        <f t="shared" si="1"/>
        <v>6300000</v>
      </c>
      <c r="M21" s="40"/>
    </row>
    <row r="22" spans="1:13" s="17" customFormat="1" ht="37.5">
      <c r="A22" s="18" t="s">
        <v>33</v>
      </c>
      <c r="B22" s="21">
        <v>7310</v>
      </c>
      <c r="C22" s="22" t="s">
        <v>32</v>
      </c>
      <c r="D22" s="20"/>
      <c r="E22" s="29"/>
      <c r="F22" s="27"/>
      <c r="G22" s="27">
        <f>G23+G24+G25+G26+G27+G28+G29+G30+G31+G32+G33+G34+G35+G36+G37</f>
        <v>10881564.99</v>
      </c>
      <c r="H22" s="27"/>
      <c r="I22" s="27">
        <f>I23+I24+I25+I26+I27+I28+I29+I30+I31+I32+I33+I34+I35+I36+I37</f>
        <v>585776.99</v>
      </c>
      <c r="J22" s="27">
        <f>J23+J24+J25+J26+J27+J28+J29+J30+J31+J32+J33+J34+J35+J36+J37</f>
        <v>3174291</v>
      </c>
      <c r="K22" s="27">
        <f>K23+K24+K25+K26+K27+K28+K29+K30+K31+K32+K33+K34+K35+K36+K37</f>
        <v>3121497</v>
      </c>
      <c r="L22" s="27">
        <f>L23+L24+L25+L26+L27+L28+L29+L30+L31+L32+L33+L34+L35+L36+L37</f>
        <v>4000000</v>
      </c>
      <c r="M22" s="40" t="s">
        <v>45</v>
      </c>
    </row>
    <row r="23" spans="1:13" s="17" customFormat="1" ht="18.75">
      <c r="A23" s="18"/>
      <c r="B23" s="21"/>
      <c r="C23" s="22"/>
      <c r="D23" s="34" t="s">
        <v>52</v>
      </c>
      <c r="E23" s="35" t="s">
        <v>65</v>
      </c>
      <c r="F23" s="35">
        <v>4498220</v>
      </c>
      <c r="G23" s="36">
        <f>H23+I23+J23+K23+L23</f>
        <v>1000000</v>
      </c>
      <c r="H23" s="35"/>
      <c r="I23" s="35"/>
      <c r="J23" s="35">
        <v>500000</v>
      </c>
      <c r="K23" s="35">
        <v>500000</v>
      </c>
      <c r="L23" s="35"/>
      <c r="M23" s="31">
        <v>22</v>
      </c>
    </row>
    <row r="24" spans="1:13" s="17" customFormat="1" ht="37.5">
      <c r="A24" s="18"/>
      <c r="B24" s="21"/>
      <c r="C24" s="22"/>
      <c r="D24" s="34" t="s">
        <v>53</v>
      </c>
      <c r="E24" s="35" t="s">
        <v>66</v>
      </c>
      <c r="F24" s="35">
        <v>5969000</v>
      </c>
      <c r="G24" s="36">
        <f aca="true" t="shared" si="2" ref="G24:G37">H24+I24+J24+K24+L24</f>
        <v>50000</v>
      </c>
      <c r="H24" s="35"/>
      <c r="I24" s="35"/>
      <c r="J24" s="35"/>
      <c r="K24" s="35"/>
      <c r="L24" s="35">
        <v>50000</v>
      </c>
      <c r="M24" s="31">
        <v>1</v>
      </c>
    </row>
    <row r="25" spans="1:13" s="17" customFormat="1" ht="26.25" customHeight="1">
      <c r="A25" s="18"/>
      <c r="B25" s="21"/>
      <c r="C25" s="22"/>
      <c r="D25" s="34" t="s">
        <v>54</v>
      </c>
      <c r="E25" s="35" t="s">
        <v>67</v>
      </c>
      <c r="F25" s="35">
        <v>2064000</v>
      </c>
      <c r="G25" s="36">
        <f t="shared" si="2"/>
        <v>50000</v>
      </c>
      <c r="H25" s="35"/>
      <c r="I25" s="35"/>
      <c r="J25" s="35"/>
      <c r="K25" s="35"/>
      <c r="L25" s="35">
        <v>50000</v>
      </c>
      <c r="M25" s="31">
        <v>2</v>
      </c>
    </row>
    <row r="26" spans="1:13" ht="40.5" customHeight="1">
      <c r="A26" s="37"/>
      <c r="B26" s="37"/>
      <c r="C26" s="37"/>
      <c r="D26" s="34" t="s">
        <v>55</v>
      </c>
      <c r="E26" s="35" t="s">
        <v>68</v>
      </c>
      <c r="F26" s="35">
        <v>3161688</v>
      </c>
      <c r="G26" s="36">
        <f t="shared" si="2"/>
        <v>50000</v>
      </c>
      <c r="H26" s="35"/>
      <c r="I26" s="35"/>
      <c r="J26" s="35">
        <v>50000</v>
      </c>
      <c r="K26" s="35"/>
      <c r="L26" s="35"/>
      <c r="M26" s="31">
        <v>2</v>
      </c>
    </row>
    <row r="27" spans="1:13" ht="47.25" customHeight="1">
      <c r="A27" s="37"/>
      <c r="B27" s="37"/>
      <c r="C27" s="37"/>
      <c r="D27" s="34" t="s">
        <v>56</v>
      </c>
      <c r="E27" s="35" t="s">
        <v>68</v>
      </c>
      <c r="F27" s="35">
        <v>2845426</v>
      </c>
      <c r="G27" s="36">
        <f t="shared" si="2"/>
        <v>50000</v>
      </c>
      <c r="H27" s="35"/>
      <c r="I27" s="35"/>
      <c r="J27" s="35"/>
      <c r="K27" s="35">
        <v>50000</v>
      </c>
      <c r="L27" s="35"/>
      <c r="M27" s="31">
        <v>2</v>
      </c>
    </row>
    <row r="28" spans="1:13" ht="37.5">
      <c r="A28" s="37"/>
      <c r="B28" s="37"/>
      <c r="C28" s="37"/>
      <c r="D28" s="34" t="s">
        <v>35</v>
      </c>
      <c r="E28" s="35" t="s">
        <v>36</v>
      </c>
      <c r="F28" s="35">
        <v>900000</v>
      </c>
      <c r="G28" s="36">
        <f t="shared" si="2"/>
        <v>900000</v>
      </c>
      <c r="H28" s="35"/>
      <c r="I28" s="35"/>
      <c r="J28" s="35"/>
      <c r="K28" s="35">
        <v>400000</v>
      </c>
      <c r="L28" s="35">
        <v>500000</v>
      </c>
      <c r="M28" s="35">
        <f aca="true" t="shared" si="3" ref="M28:M37">G28*100/F28</f>
        <v>100</v>
      </c>
    </row>
    <row r="29" spans="1:13" ht="56.25">
      <c r="A29" s="37"/>
      <c r="B29" s="37"/>
      <c r="C29" s="37"/>
      <c r="D29" s="34" t="s">
        <v>37</v>
      </c>
      <c r="E29" s="35" t="s">
        <v>36</v>
      </c>
      <c r="F29" s="35">
        <v>900000</v>
      </c>
      <c r="G29" s="36">
        <f t="shared" si="2"/>
        <v>900000</v>
      </c>
      <c r="H29" s="35"/>
      <c r="I29" s="35"/>
      <c r="J29" s="35"/>
      <c r="K29" s="35">
        <v>500000</v>
      </c>
      <c r="L29" s="35">
        <v>400000</v>
      </c>
      <c r="M29" s="35">
        <f t="shared" si="3"/>
        <v>100</v>
      </c>
    </row>
    <row r="30" spans="1:13" ht="56.25">
      <c r="A30" s="37"/>
      <c r="B30" s="37"/>
      <c r="C30" s="37"/>
      <c r="D30" s="34" t="s">
        <v>38</v>
      </c>
      <c r="E30" s="44">
        <v>2024</v>
      </c>
      <c r="F30" s="35">
        <v>300000</v>
      </c>
      <c r="G30" s="36">
        <f t="shared" si="2"/>
        <v>300000</v>
      </c>
      <c r="H30" s="35"/>
      <c r="I30" s="35"/>
      <c r="J30" s="35"/>
      <c r="K30" s="35"/>
      <c r="L30" s="35">
        <v>300000</v>
      </c>
      <c r="M30" s="35">
        <f t="shared" si="3"/>
        <v>100</v>
      </c>
    </row>
    <row r="31" spans="1:13" ht="75">
      <c r="A31" s="37"/>
      <c r="B31" s="37"/>
      <c r="C31" s="37"/>
      <c r="D31" s="34" t="s">
        <v>39</v>
      </c>
      <c r="E31" s="44">
        <v>2024</v>
      </c>
      <c r="F31" s="35">
        <v>500000</v>
      </c>
      <c r="G31" s="36">
        <f t="shared" si="2"/>
        <v>500000</v>
      </c>
      <c r="H31" s="35"/>
      <c r="I31" s="35"/>
      <c r="J31" s="35"/>
      <c r="K31" s="35"/>
      <c r="L31" s="35">
        <v>500000</v>
      </c>
      <c r="M31" s="35">
        <f t="shared" si="3"/>
        <v>100</v>
      </c>
    </row>
    <row r="32" spans="1:13" ht="28.5" customHeight="1">
      <c r="A32" s="37"/>
      <c r="B32" s="37"/>
      <c r="C32" s="37"/>
      <c r="D32" s="34" t="s">
        <v>40</v>
      </c>
      <c r="E32" s="44">
        <v>2024</v>
      </c>
      <c r="F32" s="35">
        <v>300000</v>
      </c>
      <c r="G32" s="36">
        <f t="shared" si="2"/>
        <v>300000</v>
      </c>
      <c r="H32" s="35"/>
      <c r="I32" s="35"/>
      <c r="J32" s="35"/>
      <c r="K32" s="35"/>
      <c r="L32" s="35">
        <v>300000</v>
      </c>
      <c r="M32" s="35">
        <f t="shared" si="3"/>
        <v>100</v>
      </c>
    </row>
    <row r="33" spans="1:13" ht="18.75">
      <c r="A33" s="37"/>
      <c r="B33" s="37"/>
      <c r="C33" s="37"/>
      <c r="D33" s="34" t="s">
        <v>41</v>
      </c>
      <c r="E33" s="44">
        <v>2024</v>
      </c>
      <c r="F33" s="35">
        <v>400000</v>
      </c>
      <c r="G33" s="36">
        <f t="shared" si="2"/>
        <v>400000</v>
      </c>
      <c r="H33" s="35"/>
      <c r="I33" s="35"/>
      <c r="J33" s="35"/>
      <c r="K33" s="35"/>
      <c r="L33" s="35">
        <v>400000</v>
      </c>
      <c r="M33" s="35">
        <f t="shared" si="3"/>
        <v>100</v>
      </c>
    </row>
    <row r="34" spans="1:13" ht="18.75">
      <c r="A34" s="37"/>
      <c r="B34" s="37"/>
      <c r="C34" s="37"/>
      <c r="D34" s="34" t="s">
        <v>57</v>
      </c>
      <c r="E34" s="35" t="s">
        <v>42</v>
      </c>
      <c r="F34" s="35">
        <v>3000000</v>
      </c>
      <c r="G34" s="36">
        <f t="shared" si="2"/>
        <v>3000000</v>
      </c>
      <c r="H34" s="35"/>
      <c r="I34" s="35">
        <v>500000</v>
      </c>
      <c r="J34" s="35">
        <v>1000000</v>
      </c>
      <c r="K34" s="35">
        <v>500000</v>
      </c>
      <c r="L34" s="35">
        <v>1000000</v>
      </c>
      <c r="M34" s="35">
        <f t="shared" si="3"/>
        <v>100</v>
      </c>
    </row>
    <row r="35" spans="1:13" ht="56.25">
      <c r="A35" s="37"/>
      <c r="B35" s="37"/>
      <c r="C35" s="37"/>
      <c r="D35" s="34" t="s">
        <v>70</v>
      </c>
      <c r="E35" s="35" t="s">
        <v>43</v>
      </c>
      <c r="F35" s="35">
        <v>707274</v>
      </c>
      <c r="G35" s="36">
        <f t="shared" si="2"/>
        <v>707273.99</v>
      </c>
      <c r="H35" s="35"/>
      <c r="I35" s="35">
        <v>35776.99</v>
      </c>
      <c r="J35" s="35"/>
      <c r="K35" s="35">
        <v>671497</v>
      </c>
      <c r="L35" s="35"/>
      <c r="M35" s="35">
        <f t="shared" si="3"/>
        <v>99.9999985861208</v>
      </c>
    </row>
    <row r="36" spans="1:13" ht="18.75">
      <c r="A36" s="37"/>
      <c r="B36" s="37"/>
      <c r="C36" s="37"/>
      <c r="D36" s="34" t="s">
        <v>44</v>
      </c>
      <c r="E36" s="35" t="s">
        <v>36</v>
      </c>
      <c r="F36" s="35">
        <v>1000000</v>
      </c>
      <c r="G36" s="36">
        <f t="shared" si="2"/>
        <v>1000000</v>
      </c>
      <c r="H36" s="35"/>
      <c r="I36" s="35"/>
      <c r="J36" s="35"/>
      <c r="K36" s="35">
        <v>500000</v>
      </c>
      <c r="L36" s="35">
        <v>500000</v>
      </c>
      <c r="M36" s="35">
        <f t="shared" si="3"/>
        <v>100</v>
      </c>
    </row>
    <row r="37" spans="1:13" ht="37.5">
      <c r="A37" s="37"/>
      <c r="B37" s="37"/>
      <c r="C37" s="37"/>
      <c r="D37" s="34" t="s">
        <v>64</v>
      </c>
      <c r="E37" s="35" t="s">
        <v>24</v>
      </c>
      <c r="F37" s="35">
        <v>1674291</v>
      </c>
      <c r="G37" s="36">
        <f t="shared" si="2"/>
        <v>1674291</v>
      </c>
      <c r="H37" s="35"/>
      <c r="I37" s="35">
        <v>50000</v>
      </c>
      <c r="J37" s="35">
        <v>1624291</v>
      </c>
      <c r="K37" s="35"/>
      <c r="L37" s="35"/>
      <c r="M37" s="35">
        <f t="shared" si="3"/>
        <v>100</v>
      </c>
    </row>
    <row r="38" spans="1:13" ht="93.75">
      <c r="A38" s="18" t="s">
        <v>46</v>
      </c>
      <c r="B38" s="21">
        <v>7461</v>
      </c>
      <c r="C38" s="38" t="s">
        <v>47</v>
      </c>
      <c r="D38" s="31"/>
      <c r="E38" s="37"/>
      <c r="F38" s="37"/>
      <c r="G38" s="39">
        <f aca="true" t="shared" si="4" ref="G38:L38">G39+G40+G41+G42+G43</f>
        <v>8895444</v>
      </c>
      <c r="H38" s="39">
        <f t="shared" si="4"/>
        <v>25000</v>
      </c>
      <c r="I38" s="39">
        <f t="shared" si="4"/>
        <v>103000</v>
      </c>
      <c r="J38" s="39">
        <f t="shared" si="4"/>
        <v>2629941</v>
      </c>
      <c r="K38" s="39">
        <f t="shared" si="4"/>
        <v>3837503</v>
      </c>
      <c r="L38" s="39">
        <f t="shared" si="4"/>
        <v>2300000</v>
      </c>
      <c r="M38" s="37"/>
    </row>
    <row r="39" spans="1:13" ht="37.5">
      <c r="A39" s="37"/>
      <c r="B39" s="37"/>
      <c r="C39" s="37"/>
      <c r="D39" s="24" t="s">
        <v>71</v>
      </c>
      <c r="E39" s="36" t="s">
        <v>48</v>
      </c>
      <c r="F39" s="36">
        <v>1919775</v>
      </c>
      <c r="G39" s="36">
        <f>H39+I39+J39+K39+L39</f>
        <v>1919775</v>
      </c>
      <c r="H39" s="36">
        <v>25000</v>
      </c>
      <c r="I39" s="36">
        <v>103000</v>
      </c>
      <c r="J39" s="36">
        <v>500000</v>
      </c>
      <c r="K39" s="36">
        <v>1291775</v>
      </c>
      <c r="L39" s="36"/>
      <c r="M39" s="35">
        <f>G39*100/F39</f>
        <v>100</v>
      </c>
    </row>
    <row r="40" spans="1:13" ht="18.75">
      <c r="A40" s="37"/>
      <c r="B40" s="37"/>
      <c r="C40" s="37"/>
      <c r="D40" s="34" t="s">
        <v>72</v>
      </c>
      <c r="E40" s="36" t="s">
        <v>49</v>
      </c>
      <c r="F40" s="36">
        <v>1745728</v>
      </c>
      <c r="G40" s="36">
        <f>H40+I40+J40+K40+L40</f>
        <v>1745728</v>
      </c>
      <c r="H40" s="36"/>
      <c r="I40" s="36"/>
      <c r="J40" s="36">
        <v>500000</v>
      </c>
      <c r="K40" s="36">
        <v>1245728</v>
      </c>
      <c r="L40" s="36"/>
      <c r="M40" s="35">
        <f>G40*100/F40</f>
        <v>100</v>
      </c>
    </row>
    <row r="41" spans="1:13" ht="18.75">
      <c r="A41" s="37"/>
      <c r="B41" s="37"/>
      <c r="C41" s="37"/>
      <c r="D41" s="34" t="s">
        <v>73</v>
      </c>
      <c r="E41" s="36" t="s">
        <v>34</v>
      </c>
      <c r="F41" s="36">
        <v>129941</v>
      </c>
      <c r="G41" s="36">
        <f>H41+I41+J41+K41+L41</f>
        <v>129941</v>
      </c>
      <c r="H41" s="36"/>
      <c r="I41" s="36"/>
      <c r="J41" s="36">
        <v>129941</v>
      </c>
      <c r="K41" s="36"/>
      <c r="L41" s="36"/>
      <c r="M41" s="35">
        <f>G41*100/F41</f>
        <v>100</v>
      </c>
    </row>
    <row r="42" spans="1:13" ht="18.75">
      <c r="A42" s="37"/>
      <c r="B42" s="37"/>
      <c r="C42" s="37"/>
      <c r="D42" s="34" t="s">
        <v>74</v>
      </c>
      <c r="E42" s="36" t="s">
        <v>50</v>
      </c>
      <c r="F42" s="36">
        <v>1100000</v>
      </c>
      <c r="G42" s="36">
        <f>H42+I42+J42+K42+L42</f>
        <v>1100000</v>
      </c>
      <c r="H42" s="36"/>
      <c r="I42" s="36"/>
      <c r="J42" s="36">
        <v>500000</v>
      </c>
      <c r="K42" s="36">
        <v>300000</v>
      </c>
      <c r="L42" s="36">
        <v>300000</v>
      </c>
      <c r="M42" s="35">
        <f>G42*100/F42</f>
        <v>100</v>
      </c>
    </row>
    <row r="43" spans="1:13" ht="37.5">
      <c r="A43" s="37"/>
      <c r="B43" s="37"/>
      <c r="C43" s="37"/>
      <c r="D43" s="34" t="s">
        <v>69</v>
      </c>
      <c r="E43" s="36" t="s">
        <v>51</v>
      </c>
      <c r="F43" s="36">
        <v>4000000</v>
      </c>
      <c r="G43" s="36">
        <f>H43+I43+J43+K43+L43</f>
        <v>4000000</v>
      </c>
      <c r="H43" s="36"/>
      <c r="I43" s="36"/>
      <c r="J43" s="36">
        <v>1000000</v>
      </c>
      <c r="K43" s="36">
        <v>1000000</v>
      </c>
      <c r="L43" s="36">
        <v>2000000</v>
      </c>
      <c r="M43" s="35">
        <f>G43*100/F43</f>
        <v>100</v>
      </c>
    </row>
    <row r="44" spans="1:13" ht="18.75">
      <c r="A44" s="9" t="s">
        <v>2</v>
      </c>
      <c r="B44" s="9"/>
      <c r="C44" s="26" t="s">
        <v>58</v>
      </c>
      <c r="D44" s="11" t="s">
        <v>2</v>
      </c>
      <c r="E44" s="11" t="s">
        <v>2</v>
      </c>
      <c r="F44" s="11" t="s">
        <v>2</v>
      </c>
      <c r="G44" s="43">
        <f aca="true" t="shared" si="5" ref="G44:L44">G20+G13</f>
        <v>52218925.99</v>
      </c>
      <c r="H44" s="43">
        <f t="shared" si="5"/>
        <v>25000</v>
      </c>
      <c r="I44" s="43">
        <f t="shared" si="5"/>
        <v>1888776.99</v>
      </c>
      <c r="J44" s="43">
        <f t="shared" si="5"/>
        <v>37046149</v>
      </c>
      <c r="K44" s="43">
        <f t="shared" si="5"/>
        <v>6959000</v>
      </c>
      <c r="L44" s="43">
        <f t="shared" si="5"/>
        <v>6300000</v>
      </c>
      <c r="M44" s="10"/>
    </row>
    <row r="45" spans="1:3" ht="18.75">
      <c r="A45" s="2"/>
      <c r="B45" s="2"/>
      <c r="C45" s="2"/>
    </row>
    <row r="46" spans="1:9" s="46" customFormat="1" ht="23.25">
      <c r="A46" s="53" t="s">
        <v>62</v>
      </c>
      <c r="B46" s="53"/>
      <c r="C46" s="53"/>
      <c r="D46" s="53"/>
      <c r="E46" s="54" t="s">
        <v>63</v>
      </c>
      <c r="F46" s="54"/>
      <c r="G46" s="45"/>
      <c r="H46" s="45"/>
      <c r="I46" s="45"/>
    </row>
  </sheetData>
  <sheetProtection/>
  <mergeCells count="9">
    <mergeCell ref="A7:M7"/>
    <mergeCell ref="A9:D9"/>
    <mergeCell ref="A10:D10"/>
    <mergeCell ref="A46:D46"/>
    <mergeCell ref="E46:F46"/>
    <mergeCell ref="J1:M1"/>
    <mergeCell ref="J4:M4"/>
    <mergeCell ref="J3:M3"/>
    <mergeCell ref="J2:M2"/>
  </mergeCells>
  <printOptions/>
  <pageMargins left="0.3937007874015748" right="0.3937007874015748" top="1.1811023622047245" bottom="0.3937007874015748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Бондарчук</cp:lastModifiedBy>
  <cp:lastPrinted>2021-08-12T07:18:11Z</cp:lastPrinted>
  <dcterms:created xsi:type="dcterms:W3CDTF">1996-10-08T23:32:33Z</dcterms:created>
  <dcterms:modified xsi:type="dcterms:W3CDTF">2021-08-12T07:55:52Z</dcterms:modified>
  <cp:category/>
  <cp:version/>
  <cp:contentType/>
  <cp:contentStatus/>
</cp:coreProperties>
</file>