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10" windowWidth="11400" windowHeight="9525"/>
  </bookViews>
  <sheets>
    <sheet name="Лист1" sheetId="1" r:id="rId1"/>
  </sheets>
  <definedNames>
    <definedName name="_GoBack" localSheetId="0">Лист1!$A$1</definedName>
    <definedName name="_xlnm.Print_Titles" localSheetId="0">Лист1!$12:$13</definedName>
    <definedName name="_xlnm.Print_Area" localSheetId="0">Лист1!$A$1:$G$80</definedName>
  </definedNames>
  <calcPr calcId="114210" fullCalcOnLoad="1"/>
</workbook>
</file>

<file path=xl/calcChain.xml><?xml version="1.0" encoding="utf-8"?>
<calcChain xmlns="http://schemas.openxmlformats.org/spreadsheetml/2006/main">
  <c r="F18" i="1"/>
  <c r="C49"/>
  <c r="C58"/>
  <c r="E47"/>
  <c r="F47"/>
  <c r="G47"/>
  <c r="C53"/>
  <c r="C54"/>
  <c r="D49"/>
  <c r="D47"/>
  <c r="C42"/>
  <c r="E34"/>
  <c r="F34"/>
  <c r="G34"/>
  <c r="C18"/>
  <c r="D18"/>
  <c r="D20"/>
  <c r="D26"/>
  <c r="D34"/>
  <c r="D38"/>
  <c r="D40"/>
  <c r="D44"/>
  <c r="D63"/>
  <c r="D64"/>
  <c r="D75"/>
  <c r="E18"/>
  <c r="C27"/>
  <c r="C66"/>
  <c r="C64"/>
  <c r="C46"/>
  <c r="C40"/>
  <c r="C38"/>
  <c r="C36"/>
  <c r="C34"/>
  <c r="C24"/>
  <c r="C22"/>
  <c r="C32"/>
  <c r="C30"/>
  <c r="C20"/>
  <c r="E20"/>
  <c r="F20"/>
  <c r="G20"/>
  <c r="F16"/>
  <c r="G16"/>
  <c r="E16"/>
  <c r="G75"/>
  <c r="G74"/>
  <c r="E75"/>
  <c r="E74"/>
  <c r="F75"/>
  <c r="F74"/>
  <c r="D76"/>
  <c r="D69"/>
  <c r="C47"/>
  <c r="C75"/>
  <c r="C74"/>
  <c r="D74"/>
</calcChain>
</file>

<file path=xl/sharedStrings.xml><?xml version="1.0" encoding="utf-8"?>
<sst xmlns="http://schemas.openxmlformats.org/spreadsheetml/2006/main" count="121" uniqueCount="86">
  <si>
    <t>Додаток 11</t>
  </si>
  <si>
    <t xml:space="preserve">Показники міжбюджетних трансфертів з інших бюджетів </t>
  </si>
  <si>
    <t>(код бюджету)</t>
  </si>
  <si>
    <t>(грн)</t>
  </si>
  <si>
    <t>I. Трансферти до загального фонду бюджету</t>
  </si>
  <si>
    <t>II. Трансферти до спеціального фонду бюджету</t>
  </si>
  <si>
    <t>Х</t>
  </si>
  <si>
    <t>РАЗОМ за розділами I, II, у тому числі:</t>
  </si>
  <si>
    <t>загальний фонд</t>
  </si>
  <si>
    <t>спеціальний фонд</t>
  </si>
  <si>
    <t>Код Класифікації доходу бюджету / код бюджету</t>
  </si>
  <si>
    <t>04584000000</t>
  </si>
  <si>
    <t xml:space="preserve"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</t>
  </si>
  <si>
    <t>Державний бюджет України</t>
  </si>
  <si>
    <t>41033900</t>
  </si>
  <si>
    <t>99000000000</t>
  </si>
  <si>
    <t>Освітня субвенція з державного бюджету місцевим бюджетам</t>
  </si>
  <si>
    <t>41034600</t>
  </si>
  <si>
    <t>Субвенція  з державного бюджету  місцевим бюджетам на здійснення заходів щодо підтримки територій що зазнали негативного впливу внаслідок збройного конфлікту на сході України</t>
  </si>
  <si>
    <t>41051000</t>
  </si>
  <si>
    <t>04100000000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</si>
  <si>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</si>
  <si>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Дніпропетровської області</t>
  </si>
  <si>
    <t>41051200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</si>
  <si>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</si>
  <si>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</si>
  <si>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</si>
  <si>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</si>
  <si>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</si>
  <si>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</si>
  <si>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04541000000</t>
  </si>
  <si>
    <t>Бюджет Новопавлівької сільської територіальної громади</t>
  </si>
  <si>
    <t>04552000000</t>
  </si>
  <si>
    <t>04554000000</t>
  </si>
  <si>
    <t>Бюджет Юр'ївської селищної територіальної громади</t>
  </si>
  <si>
    <t>04542000000</t>
  </si>
  <si>
    <t>04591000000</t>
  </si>
  <si>
    <t>Бюджет Троїцької сільської територіальної громади</t>
  </si>
  <si>
    <t>04503000000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</si>
  <si>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</si>
  <si>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</si>
  <si>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41053500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</si>
  <si>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в доріг комунальної власності у населених пунктах</t>
  </si>
  <si>
    <t>Базова дотація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</si>
  <si>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</si>
  <si>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</si>
  <si>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</si>
  <si>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</si>
  <si>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</si>
  <si>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</si>
  <si>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</si>
  <si>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 xml:space="preserve"> Бюджет Вербківської сільської територіальної громади</t>
  </si>
  <si>
    <t xml:space="preserve">Бюджет Богданівської сільської об'єднаної територіальної громади </t>
  </si>
  <si>
    <t>41051500</t>
  </si>
  <si>
    <t>Бюджет Миколаївської сільської об’єднаної територіальної громади (Петропавлівський район)</t>
  </si>
  <si>
    <t>04544000000</t>
  </si>
  <si>
    <t>04502000000</t>
  </si>
  <si>
    <t xml:space="preserve">Бюджет Межівської селищної об’єднаної територіальної громади </t>
  </si>
  <si>
    <t>Бюджет Межиріцької сільської об'єднаної територіальної громади</t>
  </si>
  <si>
    <t>04537000000</t>
  </si>
  <si>
    <t>04533000000</t>
  </si>
  <si>
    <t>04322200000</t>
  </si>
  <si>
    <t>Районний бюджет Юр’ївського району</t>
  </si>
  <si>
    <t xml:space="preserve">Бюджет Бюджет Української сільської об’єднаної територіальної громади </t>
  </si>
  <si>
    <t>04308200000</t>
  </si>
  <si>
    <t>Районний бюджет Межівського району</t>
  </si>
  <si>
    <t>Районний бюджет Петропавлівського району</t>
  </si>
  <si>
    <t>04313200000</t>
  </si>
  <si>
    <t>41040400</t>
  </si>
  <si>
    <t>Інші дотації з місцевого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</si>
  <si>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</si>
  <si>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</si>
  <si>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Найменування трансферту /найменування бюджету – надавача міжбюджетного трансферту</t>
  </si>
  <si>
    <t>2020 рік (звіт)</t>
  </si>
  <si>
    <t>2021 рік (затверджено)</t>
  </si>
  <si>
    <t>Бюджет Межиріцької сільської територіальної громади</t>
  </si>
  <si>
    <t>2023 рік 
(план)</t>
  </si>
  <si>
    <t>2024 рік 
(план)</t>
  </si>
  <si>
    <t>Павлоградської міської територіальної</t>
  </si>
  <si>
    <t>громади на 2022-2024 роки</t>
  </si>
  <si>
    <t>в тому числі:</t>
  </si>
  <si>
    <t>2022  рік
 (план)</t>
  </si>
  <si>
    <t>Бюджет Тернівської міської територіальної громади</t>
  </si>
  <si>
    <t xml:space="preserve">до  прогнозу бюджету </t>
  </si>
  <si>
    <t xml:space="preserve"> Начальник фінансового управління </t>
  </si>
  <si>
    <t>Р.В.Роїк</t>
  </si>
</sst>
</file>

<file path=xl/styles.xml><?xml version="1.0" encoding="utf-8"?>
<styleSheet xmlns="http://schemas.openxmlformats.org/spreadsheetml/2006/main">
  <fonts count="26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Arial Cyr"/>
      <charset val="204"/>
    </font>
    <font>
      <i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Bradley Hand ITC"/>
      <family val="4"/>
    </font>
    <font>
      <i/>
      <sz val="14"/>
      <color indexed="9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9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 wrapText="1" shrinkToFit="1"/>
    </xf>
    <xf numFmtId="0" fontId="6" fillId="2" borderId="2" xfId="0" applyFont="1" applyFill="1" applyBorder="1" applyAlignment="1">
      <alignment horizontal="left" vertical="center" wrapText="1" shrinkToFit="1"/>
    </xf>
    <xf numFmtId="0" fontId="7" fillId="2" borderId="2" xfId="0" applyFont="1" applyFill="1" applyBorder="1" applyAlignment="1">
      <alignment horizontal="left" vertical="center" wrapText="1" shrinkToFit="1"/>
    </xf>
    <xf numFmtId="0" fontId="6" fillId="3" borderId="2" xfId="0" applyFont="1" applyFill="1" applyBorder="1" applyAlignment="1">
      <alignment horizontal="left" vertical="center" wrapText="1" shrinkToFit="1"/>
    </xf>
    <xf numFmtId="4" fontId="0" fillId="2" borderId="0" xfId="0" applyNumberForma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4" fontId="0" fillId="0" borderId="0" xfId="0" applyNumberFormat="1"/>
    <xf numFmtId="0" fontId="13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 shrinkToFit="1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 wrapText="1" shrinkToFit="1"/>
    </xf>
    <xf numFmtId="0" fontId="6" fillId="3" borderId="2" xfId="0" applyNumberFormat="1" applyFont="1" applyFill="1" applyBorder="1" applyAlignment="1">
      <alignment horizontal="left" vertical="top" wrapText="1" shrinkToFit="1"/>
    </xf>
    <xf numFmtId="0" fontId="15" fillId="2" borderId="2" xfId="0" applyFont="1" applyFill="1" applyBorder="1" applyAlignment="1">
      <alignment horizontal="left" vertical="center" wrapText="1" shrinkToFit="1"/>
    </xf>
    <xf numFmtId="4" fontId="6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shrinkToFit="1"/>
    </xf>
    <xf numFmtId="0" fontId="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 shrinkToFit="1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 shrinkToFi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 wrapText="1" shrinkToFit="1"/>
    </xf>
    <xf numFmtId="0" fontId="3" fillId="0" borderId="0" xfId="0" applyFont="1" applyAlignment="1">
      <alignment horizontal="center"/>
    </xf>
    <xf numFmtId="4" fontId="13" fillId="2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 shrinkToFit="1"/>
    </xf>
    <xf numFmtId="4" fontId="18" fillId="2" borderId="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 shrinkToFit="1"/>
    </xf>
    <xf numFmtId="3" fontId="7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 shrinkToFit="1"/>
    </xf>
    <xf numFmtId="3" fontId="6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 shrinkToFit="1"/>
    </xf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 shrinkToFit="1"/>
    </xf>
    <xf numFmtId="3" fontId="6" fillId="2" borderId="11" xfId="0" applyNumberFormat="1" applyFont="1" applyFill="1" applyBorder="1" applyAlignment="1">
      <alignment horizontal="center" vertical="center" wrapText="1" shrinkToFit="1"/>
    </xf>
    <xf numFmtId="3" fontId="1" fillId="2" borderId="6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 shrinkToFit="1"/>
    </xf>
    <xf numFmtId="3" fontId="10" fillId="2" borderId="6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 shrinkToFit="1"/>
    </xf>
    <xf numFmtId="3" fontId="7" fillId="2" borderId="5" xfId="0" applyNumberFormat="1" applyFont="1" applyFill="1" applyBorder="1" applyAlignment="1">
      <alignment horizontal="center" vertical="center" wrapText="1" shrinkToFit="1"/>
    </xf>
    <xf numFmtId="3" fontId="16" fillId="2" borderId="2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 shrinkToFit="1"/>
    </xf>
    <xf numFmtId="0" fontId="25" fillId="0" borderId="0" xfId="0" applyFont="1" applyAlignment="1">
      <alignment vertical="center"/>
    </xf>
    <xf numFmtId="4" fontId="24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 shrinkToFit="1"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4" fontId="23" fillId="2" borderId="0" xfId="0" applyNumberFormat="1" applyFont="1" applyFill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="60" zoomScaleNormal="75" workbookViewId="0">
      <selection activeCell="A14" sqref="A14:IV14"/>
    </sheetView>
  </sheetViews>
  <sheetFormatPr defaultRowHeight="12.75"/>
  <cols>
    <col min="1" max="1" width="20.7109375" style="8" customWidth="1"/>
    <col min="2" max="2" width="105.140625" style="22" customWidth="1"/>
    <col min="3" max="3" width="21.28515625" style="20" customWidth="1"/>
    <col min="4" max="4" width="21.28515625" customWidth="1"/>
    <col min="5" max="5" width="19.140625" customWidth="1"/>
    <col min="6" max="6" width="21.42578125" customWidth="1"/>
    <col min="7" max="7" width="20.5703125" customWidth="1"/>
    <col min="9" max="9" width="41.42578125" customWidth="1"/>
  </cols>
  <sheetData>
    <row r="1" spans="1:7" ht="18.75">
      <c r="A1" s="3"/>
      <c r="F1" s="64" t="s">
        <v>0</v>
      </c>
    </row>
    <row r="2" spans="1:7" ht="18.75">
      <c r="A2" s="3"/>
      <c r="F2" s="64" t="s">
        <v>83</v>
      </c>
    </row>
    <row r="3" spans="1:7" ht="18.75">
      <c r="A3" s="3"/>
      <c r="F3" s="64" t="s">
        <v>78</v>
      </c>
    </row>
    <row r="4" spans="1:7" ht="18.75">
      <c r="A4" s="3"/>
      <c r="F4" s="64" t="s">
        <v>79</v>
      </c>
    </row>
    <row r="5" spans="1:7" ht="18.75">
      <c r="A5" s="3"/>
    </row>
    <row r="6" spans="1:7" ht="18.75">
      <c r="A6" s="4"/>
    </row>
    <row r="7" spans="1:7" s="1" customFormat="1" ht="20.25">
      <c r="A7" s="5"/>
      <c r="B7" s="117" t="s">
        <v>1</v>
      </c>
      <c r="C7" s="117"/>
      <c r="D7" s="117"/>
      <c r="E7" s="117"/>
      <c r="F7" s="117"/>
    </row>
    <row r="9" spans="1:7" ht="18.75">
      <c r="A9" s="6" t="s">
        <v>11</v>
      </c>
      <c r="B9" s="116"/>
      <c r="C9" s="116"/>
    </row>
    <row r="10" spans="1:7" ht="15.75">
      <c r="A10" s="7" t="s">
        <v>2</v>
      </c>
      <c r="B10" s="65"/>
      <c r="C10" s="66"/>
    </row>
    <row r="11" spans="1:7" ht="16.5" thickBot="1">
      <c r="G11" s="67" t="s">
        <v>3</v>
      </c>
    </row>
    <row r="12" spans="1:7" s="24" customFormat="1" ht="36" customHeight="1">
      <c r="A12" s="118" t="s">
        <v>10</v>
      </c>
      <c r="B12" s="110" t="s">
        <v>72</v>
      </c>
      <c r="C12" s="112" t="s">
        <v>73</v>
      </c>
      <c r="D12" s="114" t="s">
        <v>74</v>
      </c>
      <c r="E12" s="114" t="s">
        <v>81</v>
      </c>
      <c r="F12" s="114" t="s">
        <v>76</v>
      </c>
      <c r="G12" s="114" t="s">
        <v>77</v>
      </c>
    </row>
    <row r="13" spans="1:7" s="24" customFormat="1" ht="70.150000000000006" customHeight="1" thickBot="1">
      <c r="A13" s="119"/>
      <c r="B13" s="111"/>
      <c r="C13" s="113"/>
      <c r="D13" s="115"/>
      <c r="E13" s="115"/>
      <c r="F13" s="115"/>
      <c r="G13" s="115"/>
    </row>
    <row r="14" spans="1:7" s="2" customFormat="1" ht="25.5" customHeight="1" thickBot="1">
      <c r="A14" s="120" t="s">
        <v>4</v>
      </c>
      <c r="B14" s="121"/>
      <c r="C14" s="121"/>
      <c r="D14" s="121"/>
      <c r="E14" s="121"/>
      <c r="F14" s="121"/>
      <c r="G14" s="122"/>
    </row>
    <row r="15" spans="1:7" s="15" customFormat="1" ht="18.75">
      <c r="A15" s="25">
        <v>41020100</v>
      </c>
      <c r="B15" s="26" t="s">
        <v>43</v>
      </c>
      <c r="C15" s="73"/>
      <c r="D15" s="73"/>
      <c r="E15" s="73">
        <v>9328900</v>
      </c>
      <c r="F15" s="73">
        <v>11007600</v>
      </c>
      <c r="G15" s="74">
        <v>12995500</v>
      </c>
    </row>
    <row r="16" spans="1:7" s="14" customFormat="1" ht="18.75">
      <c r="A16" s="27">
        <v>99000000000</v>
      </c>
      <c r="B16" s="28" t="s">
        <v>13</v>
      </c>
      <c r="C16" s="75"/>
      <c r="D16" s="76"/>
      <c r="E16" s="77">
        <f>E15</f>
        <v>9328900</v>
      </c>
      <c r="F16" s="77">
        <f>F15</f>
        <v>11007600</v>
      </c>
      <c r="G16" s="78">
        <f>G15</f>
        <v>12995500</v>
      </c>
    </row>
    <row r="17" spans="1:8" s="32" customFormat="1" ht="54.75" customHeight="1">
      <c r="A17" s="29">
        <v>41021000</v>
      </c>
      <c r="B17" s="30" t="s">
        <v>12</v>
      </c>
      <c r="C17" s="79">
        <v>14641200</v>
      </c>
      <c r="D17" s="80">
        <v>14344300</v>
      </c>
      <c r="E17" s="81">
        <v>14309700</v>
      </c>
      <c r="F17" s="81">
        <v>14309700</v>
      </c>
      <c r="G17" s="82"/>
      <c r="H17" s="31"/>
    </row>
    <row r="18" spans="1:8" s="14" customFormat="1" ht="18.75">
      <c r="A18" s="27">
        <v>99000000000</v>
      </c>
      <c r="B18" s="28" t="s">
        <v>13</v>
      </c>
      <c r="C18" s="76">
        <f>C17</f>
        <v>14641200</v>
      </c>
      <c r="D18" s="76">
        <f>D17</f>
        <v>14344300</v>
      </c>
      <c r="E18" s="76">
        <f>E17</f>
        <v>14309700</v>
      </c>
      <c r="F18" s="76">
        <f>F17</f>
        <v>14309700</v>
      </c>
      <c r="G18" s="83"/>
    </row>
    <row r="19" spans="1:8" s="32" customFormat="1" ht="18.75">
      <c r="A19" s="11" t="s">
        <v>14</v>
      </c>
      <c r="B19" s="17" t="s">
        <v>16</v>
      </c>
      <c r="C19" s="84">
        <v>167179900</v>
      </c>
      <c r="D19" s="80">
        <v>213390500</v>
      </c>
      <c r="E19" s="81">
        <v>232888000</v>
      </c>
      <c r="F19" s="81">
        <v>255069300</v>
      </c>
      <c r="G19" s="82">
        <v>272475100</v>
      </c>
    </row>
    <row r="20" spans="1:8" s="14" customFormat="1" ht="18.75">
      <c r="A20" s="10" t="s">
        <v>15</v>
      </c>
      <c r="B20" s="33" t="s">
        <v>13</v>
      </c>
      <c r="C20" s="76">
        <f>C19</f>
        <v>167179900</v>
      </c>
      <c r="D20" s="76">
        <f>D19</f>
        <v>213390500</v>
      </c>
      <c r="E20" s="76">
        <f>E19</f>
        <v>232888000</v>
      </c>
      <c r="F20" s="76">
        <f>F19</f>
        <v>255069300</v>
      </c>
      <c r="G20" s="83">
        <f>G19</f>
        <v>272475100</v>
      </c>
    </row>
    <row r="21" spans="1:8" s="32" customFormat="1" ht="18.75">
      <c r="A21" s="34">
        <v>41034200</v>
      </c>
      <c r="B21" s="19" t="s">
        <v>46</v>
      </c>
      <c r="C21" s="80">
        <v>20876800</v>
      </c>
      <c r="D21" s="80"/>
      <c r="E21" s="80"/>
      <c r="F21" s="80"/>
      <c r="G21" s="85"/>
    </row>
    <row r="22" spans="1:8" s="14" customFormat="1" ht="18.75">
      <c r="A22" s="10" t="s">
        <v>15</v>
      </c>
      <c r="B22" s="33" t="s">
        <v>13</v>
      </c>
      <c r="C22" s="76">
        <f>C21</f>
        <v>20876800</v>
      </c>
      <c r="D22" s="76"/>
      <c r="E22" s="76"/>
      <c r="F22" s="76"/>
      <c r="G22" s="83"/>
    </row>
    <row r="23" spans="1:8" s="32" customFormat="1" ht="42" customHeight="1">
      <c r="A23" s="34">
        <v>41034500</v>
      </c>
      <c r="B23" s="19" t="s">
        <v>47</v>
      </c>
      <c r="C23" s="80">
        <v>6375752</v>
      </c>
      <c r="D23" s="80"/>
      <c r="E23" s="80"/>
      <c r="F23" s="80"/>
      <c r="G23" s="85"/>
    </row>
    <row r="24" spans="1:8" s="14" customFormat="1" ht="18.75">
      <c r="A24" s="10" t="s">
        <v>15</v>
      </c>
      <c r="B24" s="33" t="s">
        <v>13</v>
      </c>
      <c r="C24" s="76">
        <f>C23</f>
        <v>6375752</v>
      </c>
      <c r="D24" s="76"/>
      <c r="E24" s="76"/>
      <c r="F24" s="76"/>
      <c r="G24" s="83"/>
    </row>
    <row r="25" spans="1:8" s="32" customFormat="1" ht="59.45" customHeight="1">
      <c r="A25" s="11" t="s">
        <v>17</v>
      </c>
      <c r="B25" s="35" t="s">
        <v>18</v>
      </c>
      <c r="C25" s="84"/>
      <c r="D25" s="80">
        <v>3609200</v>
      </c>
      <c r="E25" s="81"/>
      <c r="F25" s="81"/>
      <c r="G25" s="82"/>
    </row>
    <row r="26" spans="1:8" s="14" customFormat="1" ht="18.75">
      <c r="A26" s="10" t="s">
        <v>15</v>
      </c>
      <c r="B26" s="33" t="s">
        <v>13</v>
      </c>
      <c r="C26" s="86"/>
      <c r="D26" s="76">
        <f>D25</f>
        <v>3609200</v>
      </c>
      <c r="E26" s="77"/>
      <c r="F26" s="77"/>
      <c r="G26" s="78"/>
    </row>
    <row r="27" spans="1:8" s="15" customFormat="1" ht="22.9" customHeight="1">
      <c r="A27" s="11" t="s">
        <v>68</v>
      </c>
      <c r="B27" s="35" t="s">
        <v>69</v>
      </c>
      <c r="C27" s="84">
        <f>C28</f>
        <v>111146</v>
      </c>
      <c r="D27" s="80"/>
      <c r="E27" s="81"/>
      <c r="F27" s="81"/>
      <c r="G27" s="82"/>
    </row>
    <row r="28" spans="1:8" s="32" customFormat="1" ht="18.75">
      <c r="A28" s="11" t="s">
        <v>30</v>
      </c>
      <c r="B28" s="18" t="s">
        <v>58</v>
      </c>
      <c r="C28" s="86">
        <v>111146</v>
      </c>
      <c r="D28" s="80"/>
      <c r="E28" s="81"/>
      <c r="F28" s="81"/>
      <c r="G28" s="82"/>
    </row>
    <row r="29" spans="1:8" s="15" customFormat="1" ht="207" customHeight="1">
      <c r="A29" s="9">
        <v>41050400</v>
      </c>
      <c r="B29" s="36" t="s">
        <v>44</v>
      </c>
      <c r="C29" s="84">
        <v>1353300</v>
      </c>
      <c r="D29" s="80"/>
      <c r="E29" s="81"/>
      <c r="F29" s="81"/>
      <c r="G29" s="82"/>
    </row>
    <row r="30" spans="1:8" s="32" customFormat="1" ht="26.45" customHeight="1">
      <c r="A30" s="11" t="s">
        <v>20</v>
      </c>
      <c r="B30" s="18" t="s">
        <v>22</v>
      </c>
      <c r="C30" s="86">
        <f>C29</f>
        <v>1353300</v>
      </c>
      <c r="D30" s="80"/>
      <c r="E30" s="81"/>
      <c r="F30" s="81"/>
      <c r="G30" s="82"/>
    </row>
    <row r="31" spans="1:8" s="15" customFormat="1" ht="72.75" customHeight="1">
      <c r="A31" s="9">
        <v>41050900</v>
      </c>
      <c r="B31" s="16" t="s">
        <v>45</v>
      </c>
      <c r="C31" s="84">
        <v>2591325</v>
      </c>
      <c r="D31" s="80"/>
      <c r="E31" s="81"/>
      <c r="F31" s="81"/>
      <c r="G31" s="82"/>
    </row>
    <row r="32" spans="1:8" s="14" customFormat="1" ht="25.15" customHeight="1">
      <c r="A32" s="10" t="s">
        <v>20</v>
      </c>
      <c r="B32" s="18" t="s">
        <v>22</v>
      </c>
      <c r="C32" s="86">
        <f>C31</f>
        <v>2591325</v>
      </c>
      <c r="D32" s="76"/>
      <c r="E32" s="77"/>
      <c r="F32" s="77"/>
      <c r="G32" s="78"/>
    </row>
    <row r="33" spans="1:9" s="32" customFormat="1" ht="39" customHeight="1">
      <c r="A33" s="11" t="s">
        <v>19</v>
      </c>
      <c r="B33" s="17" t="s">
        <v>21</v>
      </c>
      <c r="C33" s="84">
        <v>2010858</v>
      </c>
      <c r="D33" s="80">
        <v>2528637</v>
      </c>
      <c r="E33" s="81">
        <v>2685412</v>
      </c>
      <c r="F33" s="81">
        <v>2827739</v>
      </c>
      <c r="G33" s="82">
        <v>2969126</v>
      </c>
    </row>
    <row r="34" spans="1:9" s="14" customFormat="1" ht="27" customHeight="1">
      <c r="A34" s="10" t="s">
        <v>20</v>
      </c>
      <c r="B34" s="18" t="s">
        <v>22</v>
      </c>
      <c r="C34" s="86">
        <f>C33</f>
        <v>2010858</v>
      </c>
      <c r="D34" s="76">
        <f>D33</f>
        <v>2528637</v>
      </c>
      <c r="E34" s="76">
        <f>E33</f>
        <v>2685412</v>
      </c>
      <c r="F34" s="76">
        <f>F33</f>
        <v>2827739</v>
      </c>
      <c r="G34" s="83">
        <f>G33</f>
        <v>2969126</v>
      </c>
    </row>
    <row r="35" spans="1:9" s="32" customFormat="1" ht="42">
      <c r="A35" s="9">
        <v>41051100</v>
      </c>
      <c r="B35" s="37" t="s">
        <v>48</v>
      </c>
      <c r="C35" s="86">
        <v>27243</v>
      </c>
      <c r="D35" s="80"/>
      <c r="E35" s="81"/>
      <c r="F35" s="81"/>
      <c r="G35" s="82"/>
    </row>
    <row r="36" spans="1:9" s="14" customFormat="1" ht="27" customHeight="1">
      <c r="A36" s="10" t="s">
        <v>20</v>
      </c>
      <c r="B36" s="18" t="s">
        <v>22</v>
      </c>
      <c r="C36" s="86">
        <f>C35</f>
        <v>27243</v>
      </c>
      <c r="D36" s="76"/>
      <c r="E36" s="77"/>
      <c r="F36" s="77"/>
      <c r="G36" s="78"/>
    </row>
    <row r="37" spans="1:9" s="32" customFormat="1" ht="56.25">
      <c r="A37" s="11" t="s">
        <v>23</v>
      </c>
      <c r="B37" s="17" t="s">
        <v>24</v>
      </c>
      <c r="C37" s="84">
        <v>2176140</v>
      </c>
      <c r="D37" s="80">
        <v>2622429</v>
      </c>
      <c r="E37" s="81"/>
      <c r="F37" s="81"/>
      <c r="G37" s="82"/>
    </row>
    <row r="38" spans="1:9" s="14" customFormat="1" ht="25.15" customHeight="1">
      <c r="A38" s="10" t="s">
        <v>20</v>
      </c>
      <c r="B38" s="18" t="s">
        <v>22</v>
      </c>
      <c r="C38" s="86">
        <f>C37</f>
        <v>2176140</v>
      </c>
      <c r="D38" s="76">
        <f>D37</f>
        <v>2622429</v>
      </c>
      <c r="E38" s="77"/>
      <c r="F38" s="77"/>
      <c r="G38" s="78"/>
    </row>
    <row r="39" spans="1:9" s="32" customFormat="1" ht="55.5" customHeight="1">
      <c r="A39" s="11" t="s">
        <v>25</v>
      </c>
      <c r="B39" s="17" t="s">
        <v>26</v>
      </c>
      <c r="C39" s="87">
        <v>3699808</v>
      </c>
      <c r="D39" s="80">
        <v>2764254</v>
      </c>
      <c r="E39" s="88"/>
      <c r="F39" s="81"/>
      <c r="G39" s="82"/>
      <c r="I39" s="38"/>
    </row>
    <row r="40" spans="1:9" s="14" customFormat="1" ht="29.45" customHeight="1">
      <c r="A40" s="10" t="s">
        <v>20</v>
      </c>
      <c r="B40" s="18" t="s">
        <v>22</v>
      </c>
      <c r="C40" s="89">
        <f>C39</f>
        <v>3699808</v>
      </c>
      <c r="D40" s="76">
        <f>D39</f>
        <v>2764254</v>
      </c>
      <c r="E40" s="90"/>
      <c r="F40" s="77"/>
      <c r="G40" s="78"/>
    </row>
    <row r="41" spans="1:9" s="15" customFormat="1" ht="39" customHeight="1">
      <c r="A41" s="11" t="s">
        <v>53</v>
      </c>
      <c r="B41" s="17" t="s">
        <v>70</v>
      </c>
      <c r="C41" s="84">
        <v>1197596</v>
      </c>
      <c r="D41" s="91"/>
      <c r="E41" s="81"/>
      <c r="F41" s="81"/>
      <c r="G41" s="82"/>
    </row>
    <row r="42" spans="1:9" s="14" customFormat="1" ht="29.45" customHeight="1">
      <c r="A42" s="10" t="s">
        <v>20</v>
      </c>
      <c r="B42" s="18" t="s">
        <v>22</v>
      </c>
      <c r="C42" s="86">
        <f>C41</f>
        <v>1197596</v>
      </c>
      <c r="D42" s="76"/>
      <c r="E42" s="77"/>
      <c r="F42" s="77"/>
      <c r="G42" s="78"/>
    </row>
    <row r="43" spans="1:9" s="15" customFormat="1" ht="56.25">
      <c r="A43" s="11" t="s">
        <v>27</v>
      </c>
      <c r="B43" s="17" t="s">
        <v>28</v>
      </c>
      <c r="C43" s="84"/>
      <c r="D43" s="80">
        <v>61111</v>
      </c>
      <c r="E43" s="81"/>
      <c r="F43" s="81"/>
      <c r="G43" s="82"/>
    </row>
    <row r="44" spans="1:9" s="14" customFormat="1" ht="26.45" customHeight="1">
      <c r="A44" s="10" t="s">
        <v>20</v>
      </c>
      <c r="B44" s="18" t="s">
        <v>22</v>
      </c>
      <c r="C44" s="86"/>
      <c r="D44" s="76">
        <f>D43</f>
        <v>61111</v>
      </c>
      <c r="E44" s="77"/>
      <c r="F44" s="77"/>
      <c r="G44" s="78"/>
    </row>
    <row r="45" spans="1:9" s="15" customFormat="1" ht="56.25">
      <c r="A45" s="9">
        <v>41053000</v>
      </c>
      <c r="B45" s="19" t="s">
        <v>49</v>
      </c>
      <c r="C45" s="84">
        <v>2694406</v>
      </c>
      <c r="D45" s="80"/>
      <c r="E45" s="81"/>
      <c r="F45" s="81"/>
      <c r="G45" s="82"/>
    </row>
    <row r="46" spans="1:9" s="14" customFormat="1" ht="18.75">
      <c r="A46" s="10" t="s">
        <v>20</v>
      </c>
      <c r="B46" s="18" t="s">
        <v>22</v>
      </c>
      <c r="C46" s="86">
        <f>C45</f>
        <v>2694406</v>
      </c>
      <c r="D46" s="76"/>
      <c r="E46" s="77"/>
      <c r="F46" s="77"/>
      <c r="G46" s="78"/>
    </row>
    <row r="47" spans="1:9" s="14" customFormat="1" ht="26.45" customHeight="1">
      <c r="A47" s="11" t="s">
        <v>29</v>
      </c>
      <c r="B47" s="17" t="s">
        <v>71</v>
      </c>
      <c r="C47" s="84">
        <f>SUM(C49:C62)</f>
        <v>6221959</v>
      </c>
      <c r="D47" s="84">
        <f>SUM(D49:D62)</f>
        <v>3132595</v>
      </c>
      <c r="E47" s="84">
        <f>SUM(E49:E62)</f>
        <v>380504</v>
      </c>
      <c r="F47" s="84">
        <f>SUM(F49:F62)</f>
        <v>371078</v>
      </c>
      <c r="G47" s="92">
        <f>SUM(G49:G62)</f>
        <v>316272</v>
      </c>
    </row>
    <row r="48" spans="1:9" s="14" customFormat="1" ht="26.45" customHeight="1">
      <c r="A48" s="10"/>
      <c r="B48" s="17" t="s">
        <v>80</v>
      </c>
      <c r="C48" s="86"/>
      <c r="D48" s="86"/>
      <c r="E48" s="86"/>
      <c r="F48" s="86"/>
      <c r="G48" s="93"/>
    </row>
    <row r="49" spans="1:7" s="14" customFormat="1" ht="22.5" customHeight="1">
      <c r="A49" s="10" t="s">
        <v>20</v>
      </c>
      <c r="B49" s="18" t="s">
        <v>22</v>
      </c>
      <c r="C49" s="76">
        <f>2767891+116488+40000</f>
        <v>2924379</v>
      </c>
      <c r="D49" s="76">
        <f>2460000+80191</f>
        <v>2540191</v>
      </c>
      <c r="E49" s="76">
        <v>92673</v>
      </c>
      <c r="F49" s="76">
        <v>101941</v>
      </c>
      <c r="G49" s="83">
        <v>112135</v>
      </c>
    </row>
    <row r="50" spans="1:7" s="99" customFormat="1" ht="23.45" customHeight="1">
      <c r="A50" s="98" t="s">
        <v>56</v>
      </c>
      <c r="B50" s="28" t="s">
        <v>52</v>
      </c>
      <c r="C50" s="86">
        <v>1311129</v>
      </c>
      <c r="D50" s="76"/>
      <c r="E50" s="76"/>
      <c r="F50" s="76"/>
      <c r="G50" s="83"/>
    </row>
    <row r="51" spans="1:7" s="99" customFormat="1" ht="18.75">
      <c r="A51" s="10" t="s">
        <v>59</v>
      </c>
      <c r="B51" s="18" t="s">
        <v>57</v>
      </c>
      <c r="C51" s="86">
        <v>10114</v>
      </c>
      <c r="D51" s="76"/>
      <c r="E51" s="76"/>
      <c r="F51" s="76"/>
      <c r="G51" s="83"/>
    </row>
    <row r="52" spans="1:7" s="14" customFormat="1" ht="18.75">
      <c r="A52" s="10" t="s">
        <v>60</v>
      </c>
      <c r="B52" s="18" t="s">
        <v>31</v>
      </c>
      <c r="C52" s="76">
        <v>89157</v>
      </c>
      <c r="D52" s="76">
        <v>60000</v>
      </c>
      <c r="E52" s="76">
        <v>60000</v>
      </c>
      <c r="F52" s="76">
        <v>60000</v>
      </c>
      <c r="G52" s="83">
        <v>60000</v>
      </c>
    </row>
    <row r="53" spans="1:7" s="14" customFormat="1" ht="18.75">
      <c r="A53" s="10" t="s">
        <v>32</v>
      </c>
      <c r="B53" s="18" t="s">
        <v>34</v>
      </c>
      <c r="C53" s="76">
        <f>15000+17500</f>
        <v>32500</v>
      </c>
      <c r="D53" s="76">
        <v>24355</v>
      </c>
      <c r="E53" s="76">
        <v>20000</v>
      </c>
      <c r="F53" s="76">
        <v>15000</v>
      </c>
      <c r="G53" s="83">
        <v>15000</v>
      </c>
    </row>
    <row r="54" spans="1:7" s="100" customFormat="1" ht="18.75">
      <c r="A54" s="10" t="s">
        <v>61</v>
      </c>
      <c r="B54" s="18" t="s">
        <v>62</v>
      </c>
      <c r="C54" s="86">
        <f>27000+10196</f>
        <v>37196</v>
      </c>
      <c r="D54" s="86"/>
      <c r="E54" s="86"/>
      <c r="F54" s="86"/>
      <c r="G54" s="93"/>
    </row>
    <row r="55" spans="1:7" s="14" customFormat="1" ht="37.15" customHeight="1">
      <c r="A55" s="10" t="s">
        <v>33</v>
      </c>
      <c r="B55" s="18" t="s">
        <v>63</v>
      </c>
      <c r="C55" s="86">
        <v>25000</v>
      </c>
      <c r="D55" s="86">
        <v>77990</v>
      </c>
      <c r="E55" s="86"/>
      <c r="F55" s="86"/>
      <c r="G55" s="93"/>
    </row>
    <row r="56" spans="1:7" s="14" customFormat="1" ht="18" customHeight="1">
      <c r="A56" s="10" t="s">
        <v>35</v>
      </c>
      <c r="B56" s="18" t="s">
        <v>37</v>
      </c>
      <c r="C56" s="86">
        <v>453151</v>
      </c>
      <c r="D56" s="86">
        <v>125334</v>
      </c>
      <c r="E56" s="86">
        <v>125471</v>
      </c>
      <c r="F56" s="86">
        <v>109297</v>
      </c>
      <c r="G56" s="93">
        <v>109297</v>
      </c>
    </row>
    <row r="57" spans="1:7" s="99" customFormat="1" ht="23.45" customHeight="1">
      <c r="A57" s="10" t="s">
        <v>36</v>
      </c>
      <c r="B57" s="18" t="s">
        <v>82</v>
      </c>
      <c r="C57" s="86">
        <v>910901</v>
      </c>
      <c r="D57" s="86">
        <v>202000</v>
      </c>
      <c r="E57" s="86"/>
      <c r="F57" s="86"/>
      <c r="G57" s="93"/>
    </row>
    <row r="58" spans="1:7" s="14" customFormat="1" ht="18.75">
      <c r="A58" s="10" t="s">
        <v>38</v>
      </c>
      <c r="B58" s="18" t="s">
        <v>51</v>
      </c>
      <c r="C58" s="86">
        <f>327368+60400</f>
        <v>387768</v>
      </c>
      <c r="D58" s="86">
        <v>64260</v>
      </c>
      <c r="E58" s="86">
        <v>65000</v>
      </c>
      <c r="F58" s="86">
        <v>65000</v>
      </c>
      <c r="G58" s="93"/>
    </row>
    <row r="59" spans="1:7" s="14" customFormat="1" ht="18.75">
      <c r="A59" s="10" t="s">
        <v>30</v>
      </c>
      <c r="B59" s="18" t="s">
        <v>75</v>
      </c>
      <c r="C59" s="86"/>
      <c r="D59" s="86">
        <v>38465</v>
      </c>
      <c r="E59" s="86">
        <v>17360</v>
      </c>
      <c r="F59" s="86">
        <v>19840</v>
      </c>
      <c r="G59" s="93">
        <v>19840</v>
      </c>
    </row>
    <row r="60" spans="1:7" s="99" customFormat="1" ht="18.75">
      <c r="A60" s="10" t="s">
        <v>64</v>
      </c>
      <c r="B60" s="18" t="s">
        <v>65</v>
      </c>
      <c r="C60" s="86">
        <v>7143</v>
      </c>
      <c r="D60" s="94"/>
      <c r="E60" s="102"/>
      <c r="F60" s="101"/>
      <c r="G60" s="103"/>
    </row>
    <row r="61" spans="1:7" s="14" customFormat="1" ht="18" customHeight="1">
      <c r="A61" s="10" t="s">
        <v>67</v>
      </c>
      <c r="B61" s="18" t="s">
        <v>66</v>
      </c>
      <c r="C61" s="86">
        <v>18521</v>
      </c>
      <c r="D61" s="76"/>
      <c r="E61" s="77"/>
      <c r="F61" s="77"/>
      <c r="G61" s="78"/>
    </row>
    <row r="62" spans="1:7" s="14" customFormat="1" ht="37.5">
      <c r="A62" s="10" t="s">
        <v>55</v>
      </c>
      <c r="B62" s="18" t="s">
        <v>54</v>
      </c>
      <c r="C62" s="86">
        <v>15000</v>
      </c>
      <c r="D62" s="76"/>
      <c r="E62" s="77"/>
      <c r="F62" s="77"/>
      <c r="G62" s="78"/>
    </row>
    <row r="63" spans="1:7" s="15" customFormat="1" ht="46.5" customHeight="1">
      <c r="A63" s="11" t="s">
        <v>39</v>
      </c>
      <c r="B63" s="17" t="s">
        <v>40</v>
      </c>
      <c r="C63" s="84">
        <v>5949633</v>
      </c>
      <c r="D63" s="80">
        <f>3362628+1681316</f>
        <v>5043944</v>
      </c>
      <c r="E63" s="81"/>
      <c r="F63" s="81"/>
      <c r="G63" s="82"/>
    </row>
    <row r="64" spans="1:7" s="14" customFormat="1" ht="22.9" customHeight="1">
      <c r="A64" s="10" t="s">
        <v>20</v>
      </c>
      <c r="B64" s="18" t="s">
        <v>22</v>
      </c>
      <c r="C64" s="76">
        <f>C63</f>
        <v>5949633</v>
      </c>
      <c r="D64" s="76">
        <f>D63</f>
        <v>5043944</v>
      </c>
      <c r="E64" s="77"/>
      <c r="F64" s="77"/>
      <c r="G64" s="78"/>
    </row>
    <row r="65" spans="1:9" s="15" customFormat="1" ht="82.5" customHeight="1">
      <c r="A65" s="9">
        <v>41055200</v>
      </c>
      <c r="B65" s="16" t="s">
        <v>50</v>
      </c>
      <c r="C65" s="84">
        <v>6680851</v>
      </c>
      <c r="D65" s="80"/>
      <c r="E65" s="81"/>
      <c r="F65" s="81"/>
      <c r="G65" s="82"/>
    </row>
    <row r="66" spans="1:9" s="14" customFormat="1" ht="29.45" customHeight="1">
      <c r="A66" s="10" t="s">
        <v>20</v>
      </c>
      <c r="B66" s="18" t="s">
        <v>22</v>
      </c>
      <c r="C66" s="76">
        <f>C65</f>
        <v>6680851</v>
      </c>
      <c r="D66" s="76"/>
      <c r="E66" s="77"/>
      <c r="F66" s="77"/>
      <c r="G66" s="78"/>
    </row>
    <row r="67" spans="1:9" s="31" customFormat="1" ht="24" customHeight="1">
      <c r="A67" s="107" t="s">
        <v>5</v>
      </c>
      <c r="B67" s="108"/>
      <c r="C67" s="108"/>
      <c r="D67" s="108"/>
      <c r="E67" s="108"/>
      <c r="F67" s="108"/>
      <c r="G67" s="109"/>
    </row>
    <row r="68" spans="1:9" s="32" customFormat="1" ht="60.75" customHeight="1">
      <c r="A68" s="42" t="s">
        <v>41</v>
      </c>
      <c r="B68" s="17" t="s">
        <v>42</v>
      </c>
      <c r="C68" s="21"/>
      <c r="D68" s="43">
        <v>30000000</v>
      </c>
      <c r="E68" s="40"/>
      <c r="F68" s="40"/>
      <c r="G68" s="41"/>
      <c r="I68" s="20"/>
    </row>
    <row r="69" spans="1:9" s="14" customFormat="1" ht="24" customHeight="1">
      <c r="A69" s="10" t="s">
        <v>20</v>
      </c>
      <c r="B69" s="18" t="s">
        <v>22</v>
      </c>
      <c r="C69" s="13"/>
      <c r="D69" s="44">
        <f>D68</f>
        <v>30000000</v>
      </c>
      <c r="E69" s="45"/>
      <c r="F69" s="46"/>
      <c r="G69" s="47"/>
    </row>
    <row r="70" spans="1:9" s="32" customFormat="1" ht="18.75" hidden="1">
      <c r="A70" s="11"/>
      <c r="B70" s="18"/>
      <c r="C70" s="13"/>
      <c r="D70" s="43"/>
      <c r="E70" s="48"/>
      <c r="F70" s="49"/>
      <c r="G70" s="50"/>
    </row>
    <row r="71" spans="1:9" s="32" customFormat="1" ht="18.75" hidden="1">
      <c r="A71" s="11"/>
      <c r="B71" s="18"/>
      <c r="C71" s="13"/>
      <c r="D71" s="43"/>
      <c r="E71" s="48"/>
      <c r="F71" s="49"/>
      <c r="G71" s="50"/>
    </row>
    <row r="72" spans="1:9" s="32" customFormat="1" ht="18.75" hidden="1">
      <c r="A72" s="11"/>
      <c r="B72" s="18"/>
      <c r="C72" s="13"/>
      <c r="D72" s="43"/>
      <c r="E72" s="48"/>
      <c r="F72" s="49"/>
      <c r="G72" s="50"/>
    </row>
    <row r="73" spans="1:9" s="32" customFormat="1" ht="18.75" hidden="1">
      <c r="A73" s="39"/>
      <c r="B73" s="51"/>
      <c r="C73" s="12"/>
      <c r="D73" s="49"/>
      <c r="E73" s="48"/>
      <c r="F73" s="49"/>
      <c r="G73" s="50"/>
    </row>
    <row r="74" spans="1:9" s="54" customFormat="1" ht="18.75">
      <c r="A74" s="52" t="s">
        <v>6</v>
      </c>
      <c r="B74" s="53" t="s">
        <v>7</v>
      </c>
      <c r="C74" s="95">
        <f>C75+C76</f>
        <v>243787917</v>
      </c>
      <c r="D74" s="95">
        <f>D75+D76</f>
        <v>277496970</v>
      </c>
      <c r="E74" s="95">
        <f>E75+E76</f>
        <v>259592516</v>
      </c>
      <c r="F74" s="95">
        <f>F75+F76</f>
        <v>283585417</v>
      </c>
      <c r="G74" s="96">
        <f>G75+G76</f>
        <v>288755998</v>
      </c>
    </row>
    <row r="75" spans="1:9" s="55" customFormat="1" ht="18.75">
      <c r="A75" s="63" t="s">
        <v>6</v>
      </c>
      <c r="B75" s="53" t="s">
        <v>8</v>
      </c>
      <c r="C75" s="95">
        <f>C16+C18+C20+C22+C24+C28+C30+C32+C34+C36+C38+C40+C41+C44+C46+C47+C64+C66</f>
        <v>243787917</v>
      </c>
      <c r="D75" s="95">
        <f>D16+D18+D20+D22+D24+D26+D28+D30+D32+D34+D36+D38+D40+D41+D44+D46+D47+D64+D66</f>
        <v>247496970</v>
      </c>
      <c r="E75" s="95">
        <f>E16+E18+E20+E22+E24+E28+E30+E32+E34+E36+E38+E40+E41+E44+E46+E47+E64+E66</f>
        <v>259592516</v>
      </c>
      <c r="F75" s="95">
        <f>F16+F18+F20+F22+F24+F28+F30+F32+F34+F36+F38+F40+F41+F44+F46+F47+F64+F66</f>
        <v>283585417</v>
      </c>
      <c r="G75" s="96">
        <f>G16+G18+G20+G22+G24+G28+G30+G32+G34+G36+G38+G40+G41+G44+G46+G47+G64+G66</f>
        <v>288755998</v>
      </c>
    </row>
    <row r="76" spans="1:9" s="54" customFormat="1" ht="19.5" thickBot="1">
      <c r="A76" s="56" t="s">
        <v>6</v>
      </c>
      <c r="B76" s="57" t="s">
        <v>9</v>
      </c>
      <c r="C76" s="97">
        <v>0</v>
      </c>
      <c r="D76" s="58">
        <f>D68</f>
        <v>30000000</v>
      </c>
      <c r="E76" s="58"/>
      <c r="F76" s="58"/>
      <c r="G76" s="59"/>
    </row>
    <row r="77" spans="1:9" s="54" customFormat="1" ht="18.75">
      <c r="A77" s="69"/>
      <c r="B77" s="70"/>
      <c r="C77" s="71"/>
      <c r="D77" s="72"/>
      <c r="E77" s="72"/>
      <c r="F77" s="72"/>
      <c r="G77" s="72"/>
    </row>
    <row r="78" spans="1:9" s="54" customFormat="1" ht="18.75">
      <c r="A78" s="69"/>
      <c r="B78" s="70"/>
      <c r="C78" s="71"/>
      <c r="D78" s="72"/>
      <c r="E78" s="72"/>
      <c r="F78" s="72"/>
      <c r="G78" s="72"/>
    </row>
    <row r="79" spans="1:9" s="62" customFormat="1" ht="18.75">
      <c r="A79" s="60"/>
      <c r="B79" s="61"/>
      <c r="C79" s="20"/>
    </row>
    <row r="80" spans="1:9" s="62" customFormat="1" ht="21">
      <c r="A80" s="60"/>
      <c r="B80" s="104" t="s">
        <v>84</v>
      </c>
      <c r="C80" s="105"/>
      <c r="D80" s="105"/>
      <c r="E80" s="106" t="s">
        <v>85</v>
      </c>
      <c r="F80" s="68"/>
    </row>
    <row r="81" spans="1:4" s="62" customFormat="1" ht="18.75">
      <c r="A81" s="60"/>
      <c r="B81" s="61"/>
      <c r="C81" s="20"/>
    </row>
    <row r="82" spans="1:4" s="62" customFormat="1" ht="18.75">
      <c r="A82" s="60"/>
      <c r="B82" s="61"/>
      <c r="C82" s="20"/>
    </row>
    <row r="83" spans="1:4" s="62" customFormat="1" ht="18.75">
      <c r="A83" s="60"/>
      <c r="B83" s="61"/>
      <c r="C83" s="20"/>
    </row>
    <row r="84" spans="1:4" s="62" customFormat="1" ht="18.75">
      <c r="A84" s="60"/>
      <c r="B84" s="61"/>
      <c r="C84" s="20"/>
    </row>
    <row r="85" spans="1:4" s="62" customFormat="1" ht="18.75">
      <c r="A85" s="60"/>
      <c r="B85" s="61"/>
      <c r="C85" s="20"/>
    </row>
    <row r="86" spans="1:4" s="62" customFormat="1" ht="18.75">
      <c r="A86" s="60"/>
      <c r="B86" s="61"/>
      <c r="C86" s="20"/>
    </row>
    <row r="87" spans="1:4" s="62" customFormat="1" ht="18.75">
      <c r="A87" s="60"/>
      <c r="B87" s="61"/>
      <c r="C87" s="20"/>
    </row>
    <row r="88" spans="1:4" s="62" customFormat="1">
      <c r="A88" s="32"/>
      <c r="B88" s="61"/>
      <c r="C88" s="20"/>
    </row>
    <row r="89" spans="1:4">
      <c r="D89" s="23"/>
    </row>
    <row r="90" spans="1:4">
      <c r="D90" s="20"/>
    </row>
  </sheetData>
  <mergeCells count="11">
    <mergeCell ref="B9:C9"/>
    <mergeCell ref="B7:F7"/>
    <mergeCell ref="A12:A13"/>
    <mergeCell ref="A14:G14"/>
    <mergeCell ref="A67:G67"/>
    <mergeCell ref="B12:B13"/>
    <mergeCell ref="C12:C13"/>
    <mergeCell ref="D12:D13"/>
    <mergeCell ref="E12:E13"/>
    <mergeCell ref="F12:F13"/>
    <mergeCell ref="G12:G13"/>
  </mergeCells>
  <phoneticPr fontId="0" type="noConversion"/>
  <pageMargins left="0.39370078740157483" right="0.39370078740157483" top="1.1811023622047245" bottom="0.3937007874015748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Лист1!_GoBack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cp:lastModifiedBy>Чубенко</cp:lastModifiedBy>
  <cp:lastPrinted>2021-08-12T11:17:45Z</cp:lastPrinted>
  <dcterms:created xsi:type="dcterms:W3CDTF">2021-07-07T13:07:07Z</dcterms:created>
  <dcterms:modified xsi:type="dcterms:W3CDTF">2021-08-12T11:17:55Z</dcterms:modified>
</cp:coreProperties>
</file>