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<sst xmlns="http://schemas.openxmlformats.org/spreadsheetml/2006/main" count="67" uniqueCount="60">
  <si>
    <t>грн.</t>
  </si>
  <si>
    <t>Найменування  видатків</t>
  </si>
  <si>
    <t xml:space="preserve">Відхилення </t>
  </si>
  <si>
    <t>% виконання</t>
  </si>
  <si>
    <t>№ з/п</t>
  </si>
  <si>
    <t>Усього</t>
  </si>
  <si>
    <t xml:space="preserve">Внески у статутний фонд КП "Павлоградтеплоенерго", спрямовані на приріст обігових коштів </t>
  </si>
  <si>
    <t xml:space="preserve">Погашення заборгованості за природний газ перед НАК Нафтогаз України </t>
  </si>
  <si>
    <t>Внески у статутний фонд КП "Павлограджитлосервіс", спрямовані на приріст обігових коштів</t>
  </si>
  <si>
    <t>Внески у статутний фонд КП "Стадіон Прометей", спрямовані на приріст обігових коштів</t>
  </si>
  <si>
    <t>Сплата земельного податку</t>
  </si>
  <si>
    <t>Внески у статутний фонд КП "Павлоградська телерадіокомпанія", спрямовані на поповнення статутного капіталу шляхом капітальних вкладень</t>
  </si>
  <si>
    <t>РАЗОМ</t>
  </si>
  <si>
    <t xml:space="preserve">Відшкодування збитів з утримання транзитного містечка </t>
  </si>
  <si>
    <t>Відшкодування витрат на утримання адміністрації гуртожитків</t>
  </si>
  <si>
    <t xml:space="preserve">Внески у статутний фонд КП "Павлоградводоканал", спрямовані на приріст обігових коштів </t>
  </si>
  <si>
    <t>Придбання мікрофону</t>
  </si>
  <si>
    <t>Придбання системи моніторингу звуку</t>
  </si>
  <si>
    <t xml:space="preserve">Внески у статутний фонд КП "Павлоградтрансенерго", спрямовані на приріст обігових коштів </t>
  </si>
  <si>
    <t>Придбання газової котельні для обслуговування</t>
  </si>
  <si>
    <t>Придбання радіомовних передавачів (2 од.)</t>
  </si>
  <si>
    <t>Придбання мікшерної панелі</t>
  </si>
  <si>
    <t>Придбання інформаційного табло</t>
  </si>
  <si>
    <t>Придбання системи доставки сигналу до передачів</t>
  </si>
  <si>
    <t>Придбання передавальної антени</t>
  </si>
  <si>
    <t>Придбання системи фінальної обробки звуку</t>
  </si>
  <si>
    <t>Придбання мосту складення (суматор)</t>
  </si>
  <si>
    <t>Погашення заборгованості за покупну воду перед ДМП "ВКГ Дніпро-Західний Донбас"</t>
  </si>
  <si>
    <t>Відшкодування витрат за послуги водоспоживання по колонках ПАТ "Павлоградхіммаш"</t>
  </si>
  <si>
    <t>Відшкодування витрат електроенергії за послуги водоспоживання по свердловинах, переведених на електропостачання</t>
  </si>
  <si>
    <t xml:space="preserve">Відшкодування витрат на обслуговування свердловин </t>
  </si>
  <si>
    <t>Погашення зоборгованості за електроенергію перед АТ "ДТЕК Дніпровські електромережі" (по справі 904/9007/16)</t>
  </si>
  <si>
    <t>Погашення заборгованості по податку на прибуток</t>
  </si>
  <si>
    <t>Погашення заборгованості за електроенергію по гуртожиткам</t>
  </si>
  <si>
    <t>Погашення заборгованості за електроенергію по транзитному містечку</t>
  </si>
  <si>
    <t>Погашення заборгованості за вивіз сміття  по транзитному містечку</t>
  </si>
  <si>
    <t>Погашення заборгованості за водопостачання по транзитному містечку</t>
  </si>
  <si>
    <t>Встановлення приладів технічного обліку електричної енергії у транзитному містечку</t>
  </si>
  <si>
    <t>Виплата заробітної плати</t>
  </si>
  <si>
    <t>Нарахування на заробітну плату</t>
  </si>
  <si>
    <t>Виплата вихідної допомоги</t>
  </si>
  <si>
    <t>Оплата електроенергії</t>
  </si>
  <si>
    <t>Внески у статутний фонд КП "Затишне місто", спрямовані на приріст обігових коштів, поповнення статутного капіталу шляхом капітальних вкладень</t>
  </si>
  <si>
    <t xml:space="preserve">Внески у статутний фонд КП "Спеціалізована Агенція Ритуал", спрямовані на приріст обігових коштів </t>
  </si>
  <si>
    <t>Придбання системного блоку</t>
  </si>
  <si>
    <t xml:space="preserve">Внески у статутний фонд КП "Управління ринками", спрямовані на приріст обігових коштів </t>
  </si>
  <si>
    <t>Проведення технічного обстеження будівлі по вул. Нова, 1а для визначення її технічного стану</t>
  </si>
  <si>
    <t>Придбання комп'ютерів</t>
  </si>
  <si>
    <t xml:space="preserve">Придбання сіткомета </t>
  </si>
  <si>
    <t>Оформлення земельної ділянки під полігон ТПВ</t>
  </si>
  <si>
    <t>Погашення заборгованості з орендної плати</t>
  </si>
  <si>
    <t>Послуги банку</t>
  </si>
  <si>
    <t>Використання коштів запрограмою "Внески органів влади  місцевого самоврядування у статутні капітали суб'єктів підприємницької діяльності" (фінансова підтримка) за 9 місяців  2021 року</t>
  </si>
  <si>
    <t>План  за 9 місяців  2021 року</t>
  </si>
  <si>
    <t>Касові видатки за 9 місяців  2021 року</t>
  </si>
  <si>
    <t>Придбання 200 комплектів постільної білизни для транзитного містечка</t>
  </si>
  <si>
    <t>Придбання водонагрівачів для транзитного містечка</t>
  </si>
  <si>
    <t>Придбання матеріалів, обладнання, інвентаря тощо для транзитного містечка</t>
  </si>
  <si>
    <t xml:space="preserve">Внески у статутний фонд КП "Павлоград-Світло", спрямовані на приріст обігових коштів </t>
  </si>
  <si>
    <t>Придбання матеріалів для поточного ремонту приміщення по вул.Шевченко, 104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</si>
</sst>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&quot;грн.&quot;_-;\-* #,##0.00\ &quot;грн.&quot;_-;_-* &quot;-&quot;??\ &quot;грн.&quot;_-;_-@_-"/>
    <numFmt numFmtId="181" formatCode="_-* #,##0\ &quot;грн.&quot;_-;\-* #,##0\ &quot;грн.&quot;_-;_-* &quot;-&quot;\ &quot;грн.&quot;_-;_-@_-"/>
    <numFmt numFmtId="182" formatCode="_-* #,##0.00\ _г_р_н_._-;\-* #,##0.00\ _г_р_н_._-;_-* &quot;-&quot;??\ _г_р_н_._-;_-@_-"/>
    <numFmt numFmtId="183" formatCode="_-* #,##0\ _г_р_н_._-;\-* #,##0\ _г_р_н_._-;_-* &quot;-&quot;\ _г_р_н_._-;_-@_-"/>
    <numFmt numFmtId="184" formatCode="0.0"/>
    <numFmt numFmtId="185" formatCode="#,##0.00&quot;р.&quot;"/>
    <numFmt numFmtId="186" formatCode="#,##0.0&quot;р.&quot;"/>
    <numFmt numFmtId="187" formatCode="#,##0&quot;р.&quot;"/>
    <numFmt numFmtId="188" formatCode="0.000"/>
    <numFmt numFmtId="189" formatCode="#,##0.0"/>
    <numFmt numFmtId="190" formatCode="#,##0.000"/>
    <numFmt numFmtId="191" formatCode="#,##0.0000"/>
    <numFmt numFmtId="192" formatCode="0.000000"/>
    <numFmt numFmtId="193" formatCode="0.00000"/>
    <numFmt numFmtId="194" formatCode="0.0000"/>
    <numFmt numFmtId="195" formatCode="0.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3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21" fillId="0" borderId="10" xfId="53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53" applyFont="1" applyFill="1" applyBorder="1" applyAlignment="1">
      <alignment horizontal="left" vertical="center" wrapText="1"/>
      <protection/>
    </xf>
    <xf numFmtId="1" fontId="22" fillId="0" borderId="10" xfId="53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1" fontId="22" fillId="0" borderId="10" xfId="0" applyNumberFormat="1" applyFont="1" applyFill="1" applyBorder="1" applyAlignment="1">
      <alignment horizontal="center" vertical="center" wrapText="1"/>
    </xf>
    <xf numFmtId="1" fontId="21" fillId="0" borderId="10" xfId="53" applyNumberFormat="1" applyFont="1" applyFill="1" applyBorder="1" applyAlignment="1">
      <alignment horizontal="center" vertic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3" fontId="21" fillId="0" borderId="10" xfId="53" applyNumberFormat="1" applyFont="1" applyFill="1" applyBorder="1" applyAlignment="1">
      <alignment horizontal="center" vertical="center"/>
      <protection/>
    </xf>
    <xf numFmtId="3" fontId="21" fillId="0" borderId="10" xfId="0" applyNumberFormat="1" applyFont="1" applyFill="1" applyBorder="1" applyAlignment="1">
      <alignment horizontal="center" vertical="center"/>
    </xf>
    <xf numFmtId="3" fontId="22" fillId="0" borderId="10" xfId="53" applyNumberFormat="1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left" vertical="center"/>
    </xf>
    <xf numFmtId="0" fontId="21" fillId="0" borderId="10" xfId="53" applyFont="1" applyFill="1" applyBorder="1" applyAlignment="1">
      <alignment horizontal="justify"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3" fontId="32" fillId="0" borderId="0" xfId="0" applyNumberFormat="1" applyFont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3" fontId="32" fillId="0" borderId="10" xfId="53" applyNumberFormat="1" applyFont="1" applyFill="1" applyBorder="1" applyAlignment="1">
      <alignment horizontal="center" vertical="center"/>
      <protection/>
    </xf>
    <xf numFmtId="3" fontId="33" fillId="0" borderId="10" xfId="53" applyNumberFormat="1" applyFont="1" applyFill="1" applyBorder="1" applyAlignment="1">
      <alignment horizontal="center" vertical="center"/>
      <protection/>
    </xf>
    <xf numFmtId="4" fontId="22" fillId="0" borderId="10" xfId="53" applyNumberFormat="1" applyFont="1" applyFill="1" applyBorder="1" applyAlignment="1">
      <alignment horizontal="center" vertical="center"/>
      <protection/>
    </xf>
    <xf numFmtId="2" fontId="21" fillId="0" borderId="10" xfId="0" applyNumberFormat="1" applyFont="1" applyFill="1" applyBorder="1" applyAlignment="1">
      <alignment horizontal="center" vertical="center"/>
    </xf>
    <xf numFmtId="2" fontId="22" fillId="0" borderId="10" xfId="53" applyNumberFormat="1" applyFont="1" applyFill="1" applyBorder="1" applyAlignment="1">
      <alignment horizontal="center" vertical="center"/>
      <protection/>
    </xf>
    <xf numFmtId="2" fontId="34" fillId="0" borderId="10" xfId="0" applyNumberFormat="1" applyFont="1" applyFill="1" applyBorder="1" applyAlignment="1">
      <alignment horizontal="center" vertical="center"/>
    </xf>
    <xf numFmtId="2" fontId="35" fillId="0" borderId="10" xfId="53" applyNumberFormat="1" applyFont="1" applyFill="1" applyBorder="1" applyAlignment="1">
      <alignment horizontal="center" vertical="center"/>
      <protection/>
    </xf>
    <xf numFmtId="3" fontId="34" fillId="0" borderId="10" xfId="53" applyNumberFormat="1" applyFont="1" applyFill="1" applyBorder="1" applyAlignment="1">
      <alignment horizontal="center" vertical="center"/>
      <protection/>
    </xf>
    <xf numFmtId="3" fontId="35" fillId="0" borderId="10" xfId="53" applyNumberFormat="1" applyFont="1" applyFill="1" applyBorder="1" applyAlignment="1">
      <alignment horizontal="center" vertical="center"/>
      <protection/>
    </xf>
    <xf numFmtId="4" fontId="32" fillId="0" borderId="0" xfId="0" applyNumberFormat="1" applyFont="1" applyAlignment="1">
      <alignment/>
    </xf>
    <xf numFmtId="0" fontId="34" fillId="0" borderId="10" xfId="0" applyFont="1" applyFill="1" applyBorder="1" applyAlignment="1">
      <alignment horizontal="center" vertical="center"/>
    </xf>
    <xf numFmtId="0" fontId="34" fillId="0" borderId="10" xfId="53" applyFont="1" applyFill="1" applyBorder="1" applyAlignment="1">
      <alignment horizontal="left" vertical="center" wrapText="1"/>
      <protection/>
    </xf>
    <xf numFmtId="4" fontId="34" fillId="0" borderId="10" xfId="0" applyNumberFormat="1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center" vertical="center" wrapText="1"/>
    </xf>
    <xf numFmtId="1" fontId="34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53" applyFont="1" applyFill="1" applyBorder="1" applyAlignment="1">
      <alignment horizontal="left" vertical="center" wrapText="1"/>
      <protection/>
    </xf>
    <xf numFmtId="1" fontId="35" fillId="0" borderId="10" xfId="53" applyNumberFormat="1" applyFont="1" applyFill="1" applyBorder="1" applyAlignment="1">
      <alignment horizontal="center" vertical="center"/>
      <protection/>
    </xf>
    <xf numFmtId="4" fontId="35" fillId="0" borderId="10" xfId="0" applyNumberFormat="1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184" fontId="34" fillId="0" borderId="10" xfId="0" applyNumberFormat="1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horizontal="center" vertical="center" wrapText="1"/>
    </xf>
    <xf numFmtId="184" fontId="35" fillId="0" borderId="10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4" fontId="34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SheetLayoutView="70" zoomScalePageLayoutView="0" workbookViewId="0" topLeftCell="A1">
      <selection activeCell="I68" sqref="I68"/>
    </sheetView>
  </sheetViews>
  <sheetFormatPr defaultColWidth="8.875" defaultRowHeight="12.75"/>
  <cols>
    <col min="1" max="1" width="9.375" style="6" customWidth="1"/>
    <col min="2" max="2" width="80.75390625" style="4" customWidth="1"/>
    <col min="3" max="3" width="16.625" style="7" hidden="1" customWidth="1"/>
    <col min="4" max="4" width="17.00390625" style="7" hidden="1" customWidth="1"/>
    <col min="5" max="5" width="17.25390625" style="7" hidden="1" customWidth="1"/>
    <col min="6" max="6" width="14.125" style="7" hidden="1" customWidth="1"/>
    <col min="7" max="7" width="21.125" style="39" customWidth="1"/>
    <col min="8" max="8" width="19.75390625" style="4" customWidth="1"/>
    <col min="9" max="9" width="16.875" style="4" customWidth="1"/>
    <col min="10" max="10" width="17.00390625" style="4" customWidth="1"/>
    <col min="11" max="16384" width="8.875" style="4" customWidth="1"/>
  </cols>
  <sheetData>
    <row r="1" ht="21" customHeight="1">
      <c r="J1" s="4">
        <v>16</v>
      </c>
    </row>
    <row r="2" spans="1:10" s="8" customFormat="1" ht="56.25" customHeight="1">
      <c r="A2" s="33" t="s">
        <v>52</v>
      </c>
      <c r="B2" s="33"/>
      <c r="C2" s="33"/>
      <c r="D2" s="34"/>
      <c r="E2" s="34"/>
      <c r="F2" s="34"/>
      <c r="G2" s="34"/>
      <c r="H2" s="35"/>
      <c r="I2" s="35"/>
      <c r="J2" s="35"/>
    </row>
    <row r="3" spans="1:10" s="8" customFormat="1" ht="17.25" customHeight="1">
      <c r="A3" s="2"/>
      <c r="B3" s="2"/>
      <c r="C3" s="2"/>
      <c r="D3" s="3"/>
      <c r="E3" s="3"/>
      <c r="F3" s="3"/>
      <c r="G3" s="40"/>
      <c r="H3" s="9"/>
      <c r="I3" s="10"/>
      <c r="J3" s="11" t="s">
        <v>0</v>
      </c>
    </row>
    <row r="4" spans="1:10" s="8" customFormat="1" ht="84" customHeight="1">
      <c r="A4" s="1" t="s">
        <v>4</v>
      </c>
      <c r="B4" s="1" t="s">
        <v>1</v>
      </c>
      <c r="C4" s="1"/>
      <c r="D4" s="1"/>
      <c r="E4" s="1"/>
      <c r="F4" s="1"/>
      <c r="G4" s="66" t="s">
        <v>53</v>
      </c>
      <c r="H4" s="1" t="s">
        <v>54</v>
      </c>
      <c r="I4" s="5" t="s">
        <v>2</v>
      </c>
      <c r="J4" s="1" t="s">
        <v>3</v>
      </c>
    </row>
    <row r="5" spans="1:10" s="8" customFormat="1" ht="20.25" hidden="1">
      <c r="A5" s="36" t="s">
        <v>6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s="8" customFormat="1" ht="40.5" hidden="1">
      <c r="A6" s="13">
        <v>1</v>
      </c>
      <c r="B6" s="12" t="s">
        <v>7</v>
      </c>
      <c r="C6" s="14"/>
      <c r="D6" s="14"/>
      <c r="E6" s="14"/>
      <c r="F6" s="14"/>
      <c r="G6" s="41">
        <v>0</v>
      </c>
      <c r="H6" s="26">
        <v>0</v>
      </c>
      <c r="I6" s="5">
        <f>H6-G6</f>
        <v>0</v>
      </c>
      <c r="J6" s="17" t="e">
        <f>H6/G6*100</f>
        <v>#DIV/0!</v>
      </c>
    </row>
    <row r="7" spans="1:10" s="21" customFormat="1" ht="20.25" hidden="1">
      <c r="A7" s="18"/>
      <c r="B7" s="19" t="s">
        <v>5</v>
      </c>
      <c r="C7" s="20"/>
      <c r="D7" s="15"/>
      <c r="E7" s="15"/>
      <c r="F7" s="15"/>
      <c r="G7" s="42">
        <f>G6</f>
        <v>0</v>
      </c>
      <c r="H7" s="27">
        <f>H6</f>
        <v>0</v>
      </c>
      <c r="I7" s="16">
        <f>H7-G7</f>
        <v>0</v>
      </c>
      <c r="J7" s="22" t="e">
        <f>H7/G7*100</f>
        <v>#DIV/0!</v>
      </c>
    </row>
    <row r="8" spans="1:10" s="21" customFormat="1" ht="20.25" hidden="1">
      <c r="A8" s="36" t="s">
        <v>18</v>
      </c>
      <c r="B8" s="37"/>
      <c r="C8" s="37"/>
      <c r="D8" s="37"/>
      <c r="E8" s="37"/>
      <c r="F8" s="37"/>
      <c r="G8" s="37"/>
      <c r="H8" s="37"/>
      <c r="I8" s="37"/>
      <c r="J8" s="38"/>
    </row>
    <row r="9" spans="1:10" s="21" customFormat="1" ht="20.25" hidden="1">
      <c r="A9" s="13">
        <v>2</v>
      </c>
      <c r="B9" s="12" t="s">
        <v>19</v>
      </c>
      <c r="C9" s="23"/>
      <c r="D9" s="14"/>
      <c r="E9" s="14"/>
      <c r="F9" s="14"/>
      <c r="G9" s="41">
        <v>0</v>
      </c>
      <c r="H9" s="25">
        <v>0</v>
      </c>
      <c r="I9" s="5">
        <f>H9-G9</f>
        <v>0</v>
      </c>
      <c r="J9" s="17" t="e">
        <f>H9/G9*100</f>
        <v>#DIV/0!</v>
      </c>
    </row>
    <row r="10" spans="1:10" s="21" customFormat="1" ht="20.25" hidden="1">
      <c r="A10" s="18"/>
      <c r="B10" s="19" t="s">
        <v>5</v>
      </c>
      <c r="C10" s="20"/>
      <c r="D10" s="15"/>
      <c r="E10" s="15"/>
      <c r="F10" s="15"/>
      <c r="G10" s="42">
        <f>G9</f>
        <v>0</v>
      </c>
      <c r="H10" s="27">
        <f>H9</f>
        <v>0</v>
      </c>
      <c r="I10" s="27">
        <f>I9</f>
        <v>0</v>
      </c>
      <c r="J10" s="27" t="e">
        <f>J9</f>
        <v>#DIV/0!</v>
      </c>
    </row>
    <row r="11" spans="1:10" s="21" customFormat="1" ht="20.25">
      <c r="A11" s="36" t="s">
        <v>15</v>
      </c>
      <c r="B11" s="37"/>
      <c r="C11" s="37"/>
      <c r="D11" s="37"/>
      <c r="E11" s="37"/>
      <c r="F11" s="37"/>
      <c r="G11" s="37"/>
      <c r="H11" s="37"/>
      <c r="I11" s="37"/>
      <c r="J11" s="38"/>
    </row>
    <row r="12" spans="1:10" s="21" customFormat="1" ht="40.5">
      <c r="A12" s="13">
        <v>1</v>
      </c>
      <c r="B12" s="29" t="s">
        <v>27</v>
      </c>
      <c r="C12" s="14"/>
      <c r="D12" s="14"/>
      <c r="E12" s="14"/>
      <c r="F12" s="14"/>
      <c r="G12" s="48">
        <v>8000000</v>
      </c>
      <c r="H12" s="26">
        <v>8000000</v>
      </c>
      <c r="I12" s="5">
        <f aca="true" t="shared" si="0" ref="I12:I18">H12-G12</f>
        <v>0</v>
      </c>
      <c r="J12" s="17">
        <f aca="true" t="shared" si="1" ref="J12:J18">H12/G12*100</f>
        <v>100</v>
      </c>
    </row>
    <row r="13" spans="1:10" s="21" customFormat="1" ht="40.5">
      <c r="A13" s="13">
        <v>2</v>
      </c>
      <c r="B13" s="29" t="s">
        <v>28</v>
      </c>
      <c r="C13" s="14"/>
      <c r="D13" s="14"/>
      <c r="E13" s="14"/>
      <c r="F13" s="14"/>
      <c r="G13" s="48">
        <v>186880</v>
      </c>
      <c r="H13" s="26">
        <v>120000</v>
      </c>
      <c r="I13" s="5">
        <f t="shared" si="0"/>
        <v>-66880</v>
      </c>
      <c r="J13" s="17">
        <f t="shared" si="1"/>
        <v>64.21232876712328</v>
      </c>
    </row>
    <row r="14" spans="1:10" s="21" customFormat="1" ht="60.75">
      <c r="A14" s="13">
        <v>3</v>
      </c>
      <c r="B14" s="29" t="s">
        <v>29</v>
      </c>
      <c r="C14" s="14"/>
      <c r="D14" s="14"/>
      <c r="E14" s="14"/>
      <c r="F14" s="14"/>
      <c r="G14" s="48">
        <v>45000</v>
      </c>
      <c r="H14" s="26">
        <v>30000</v>
      </c>
      <c r="I14" s="5">
        <f t="shared" si="0"/>
        <v>-15000</v>
      </c>
      <c r="J14" s="17">
        <f t="shared" si="1"/>
        <v>66.66666666666666</v>
      </c>
    </row>
    <row r="15" spans="1:10" s="21" customFormat="1" ht="20.25">
      <c r="A15" s="13">
        <v>4</v>
      </c>
      <c r="B15" s="29" t="s">
        <v>30</v>
      </c>
      <c r="C15" s="14"/>
      <c r="D15" s="14"/>
      <c r="E15" s="14"/>
      <c r="F15" s="14"/>
      <c r="G15" s="48">
        <v>150000</v>
      </c>
      <c r="H15" s="26">
        <v>75000</v>
      </c>
      <c r="I15" s="5">
        <f t="shared" si="0"/>
        <v>-75000</v>
      </c>
      <c r="J15" s="17">
        <f t="shared" si="1"/>
        <v>50</v>
      </c>
    </row>
    <row r="16" spans="1:10" s="21" customFormat="1" ht="40.5">
      <c r="A16" s="13">
        <v>5</v>
      </c>
      <c r="B16" s="29" t="s">
        <v>31</v>
      </c>
      <c r="C16" s="14"/>
      <c r="D16" s="14"/>
      <c r="E16" s="14"/>
      <c r="F16" s="14"/>
      <c r="G16" s="48">
        <v>1000000</v>
      </c>
      <c r="H16" s="26">
        <v>1000000</v>
      </c>
      <c r="I16" s="5">
        <f t="shared" si="0"/>
        <v>0</v>
      </c>
      <c r="J16" s="17">
        <f t="shared" si="1"/>
        <v>100</v>
      </c>
    </row>
    <row r="17" spans="1:10" s="21" customFormat="1" ht="20.25">
      <c r="A17" s="13">
        <v>6</v>
      </c>
      <c r="B17" s="29" t="s">
        <v>32</v>
      </c>
      <c r="C17" s="14"/>
      <c r="D17" s="14"/>
      <c r="E17" s="14"/>
      <c r="F17" s="14"/>
      <c r="G17" s="48">
        <v>5000000</v>
      </c>
      <c r="H17" s="26">
        <v>5000000</v>
      </c>
      <c r="I17" s="5">
        <f t="shared" si="0"/>
        <v>0</v>
      </c>
      <c r="J17" s="17">
        <f t="shared" si="1"/>
        <v>100</v>
      </c>
    </row>
    <row r="18" spans="1:10" s="21" customFormat="1" ht="20.25">
      <c r="A18" s="18"/>
      <c r="B18" s="19" t="s">
        <v>5</v>
      </c>
      <c r="C18" s="20"/>
      <c r="D18" s="15"/>
      <c r="E18" s="15"/>
      <c r="F18" s="15"/>
      <c r="G18" s="49">
        <f>SUM(G12:G17)</f>
        <v>14381880</v>
      </c>
      <c r="H18" s="27">
        <f>SUM(H12:H17)</f>
        <v>14225000</v>
      </c>
      <c r="I18" s="16">
        <f t="shared" si="0"/>
        <v>-156880</v>
      </c>
      <c r="J18" s="22">
        <f t="shared" si="1"/>
        <v>98.90918294409354</v>
      </c>
    </row>
    <row r="19" spans="1:10" s="8" customFormat="1" ht="20.25">
      <c r="A19" s="36" t="s">
        <v>8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8" customFormat="1" ht="20.25">
      <c r="A20" s="51">
        <v>7</v>
      </c>
      <c r="B20" s="52" t="s">
        <v>13</v>
      </c>
      <c r="C20" s="53"/>
      <c r="D20" s="53"/>
      <c r="E20" s="53"/>
      <c r="F20" s="53"/>
      <c r="G20" s="48">
        <v>497028</v>
      </c>
      <c r="H20" s="53">
        <v>479394.82</v>
      </c>
      <c r="I20" s="70">
        <f aca="true" t="shared" si="2" ref="I20:I30">H20-G20</f>
        <v>-17633.179999999993</v>
      </c>
      <c r="J20" s="55">
        <f aca="true" t="shared" si="3" ref="J20:J30">H20/G20*100</f>
        <v>96.45227633050854</v>
      </c>
    </row>
    <row r="21" spans="1:10" s="8" customFormat="1" ht="42.75" customHeight="1">
      <c r="A21" s="51">
        <v>8</v>
      </c>
      <c r="B21" s="52" t="s">
        <v>14</v>
      </c>
      <c r="C21" s="53"/>
      <c r="D21" s="53"/>
      <c r="E21" s="53"/>
      <c r="F21" s="53"/>
      <c r="G21" s="48">
        <v>264015</v>
      </c>
      <c r="H21" s="53">
        <v>249469.91</v>
      </c>
      <c r="I21" s="70">
        <f t="shared" si="2"/>
        <v>-14545.089999999997</v>
      </c>
      <c r="J21" s="55">
        <f t="shared" si="3"/>
        <v>94.49080923432382</v>
      </c>
    </row>
    <row r="22" spans="1:10" s="8" customFormat="1" ht="30" customHeight="1">
      <c r="A22" s="13">
        <v>9</v>
      </c>
      <c r="B22" s="12" t="s">
        <v>33</v>
      </c>
      <c r="C22" s="14"/>
      <c r="D22" s="14"/>
      <c r="E22" s="14"/>
      <c r="F22" s="14"/>
      <c r="G22" s="26">
        <v>292229</v>
      </c>
      <c r="H22" s="26">
        <v>292229</v>
      </c>
      <c r="I22" s="24">
        <f t="shared" si="2"/>
        <v>0</v>
      </c>
      <c r="J22" s="5">
        <f t="shared" si="3"/>
        <v>100</v>
      </c>
    </row>
    <row r="23" spans="1:10" s="8" customFormat="1" ht="38.25" customHeight="1">
      <c r="A23" s="13">
        <v>10</v>
      </c>
      <c r="B23" s="12" t="s">
        <v>34</v>
      </c>
      <c r="C23" s="14"/>
      <c r="D23" s="14"/>
      <c r="E23" s="14"/>
      <c r="F23" s="14"/>
      <c r="G23" s="26">
        <v>272608</v>
      </c>
      <c r="H23" s="26">
        <v>272608</v>
      </c>
      <c r="I23" s="24">
        <f t="shared" si="2"/>
        <v>0</v>
      </c>
      <c r="J23" s="5">
        <f t="shared" si="3"/>
        <v>100</v>
      </c>
    </row>
    <row r="24" spans="1:10" s="8" customFormat="1" ht="35.25" customHeight="1">
      <c r="A24" s="13">
        <v>11</v>
      </c>
      <c r="B24" s="12" t="s">
        <v>35</v>
      </c>
      <c r="C24" s="14"/>
      <c r="D24" s="14"/>
      <c r="E24" s="14"/>
      <c r="F24" s="14"/>
      <c r="G24" s="26">
        <v>76025</v>
      </c>
      <c r="H24" s="26">
        <v>76025</v>
      </c>
      <c r="I24" s="24">
        <f t="shared" si="2"/>
        <v>0</v>
      </c>
      <c r="J24" s="5">
        <f t="shared" si="3"/>
        <v>100</v>
      </c>
    </row>
    <row r="25" spans="1:10" s="8" customFormat="1" ht="39.75" customHeight="1">
      <c r="A25" s="13">
        <v>12</v>
      </c>
      <c r="B25" s="12" t="s">
        <v>36</v>
      </c>
      <c r="C25" s="14"/>
      <c r="D25" s="14"/>
      <c r="E25" s="14"/>
      <c r="F25" s="14"/>
      <c r="G25" s="26">
        <v>208306</v>
      </c>
      <c r="H25" s="26">
        <v>208306</v>
      </c>
      <c r="I25" s="24">
        <f t="shared" si="2"/>
        <v>0</v>
      </c>
      <c r="J25" s="5">
        <f t="shared" si="3"/>
        <v>100</v>
      </c>
    </row>
    <row r="26" spans="1:10" s="8" customFormat="1" ht="40.5">
      <c r="A26" s="13">
        <v>13</v>
      </c>
      <c r="B26" s="12" t="s">
        <v>37</v>
      </c>
      <c r="C26" s="14"/>
      <c r="D26" s="14"/>
      <c r="E26" s="14"/>
      <c r="F26" s="14"/>
      <c r="G26" s="26">
        <v>99800</v>
      </c>
      <c r="H26" s="26">
        <v>99800</v>
      </c>
      <c r="I26" s="24">
        <f t="shared" si="2"/>
        <v>0</v>
      </c>
      <c r="J26" s="5">
        <f t="shared" si="3"/>
        <v>100</v>
      </c>
    </row>
    <row r="27" spans="1:10" s="8" customFormat="1" ht="40.5">
      <c r="A27" s="13">
        <v>14</v>
      </c>
      <c r="B27" s="12" t="s">
        <v>55</v>
      </c>
      <c r="C27" s="14"/>
      <c r="D27" s="14"/>
      <c r="E27" s="14"/>
      <c r="F27" s="14"/>
      <c r="G27" s="26">
        <v>76000</v>
      </c>
      <c r="H27" s="26">
        <v>76000</v>
      </c>
      <c r="I27" s="24">
        <f t="shared" si="2"/>
        <v>0</v>
      </c>
      <c r="J27" s="5">
        <f t="shared" si="3"/>
        <v>100</v>
      </c>
    </row>
    <row r="28" spans="1:10" s="8" customFormat="1" ht="20.25">
      <c r="A28" s="13">
        <v>15</v>
      </c>
      <c r="B28" s="12" t="s">
        <v>56</v>
      </c>
      <c r="C28" s="14"/>
      <c r="D28" s="14"/>
      <c r="E28" s="14"/>
      <c r="F28" s="14"/>
      <c r="G28" s="26">
        <v>2393</v>
      </c>
      <c r="H28" s="26">
        <v>2393</v>
      </c>
      <c r="I28" s="24">
        <f t="shared" si="2"/>
        <v>0</v>
      </c>
      <c r="J28" s="5">
        <f t="shared" si="3"/>
        <v>100</v>
      </c>
    </row>
    <row r="29" spans="1:10" s="8" customFormat="1" ht="40.5">
      <c r="A29" s="13">
        <v>16</v>
      </c>
      <c r="B29" s="12" t="s">
        <v>57</v>
      </c>
      <c r="C29" s="14"/>
      <c r="D29" s="14"/>
      <c r="E29" s="14"/>
      <c r="F29" s="14"/>
      <c r="G29" s="26">
        <v>37205</v>
      </c>
      <c r="H29" s="26">
        <v>37205</v>
      </c>
      <c r="I29" s="24">
        <f t="shared" si="2"/>
        <v>0</v>
      </c>
      <c r="J29" s="5">
        <f t="shared" si="3"/>
        <v>100</v>
      </c>
    </row>
    <row r="30" spans="1:10" s="21" customFormat="1" ht="20.25">
      <c r="A30" s="18"/>
      <c r="B30" s="19" t="s">
        <v>5</v>
      </c>
      <c r="C30" s="20"/>
      <c r="D30" s="15"/>
      <c r="E30" s="15"/>
      <c r="F30" s="15"/>
      <c r="G30" s="49">
        <f>SUM(G20:G29)</f>
        <v>1825609</v>
      </c>
      <c r="H30" s="43">
        <f>SUM(H20:H29)</f>
        <v>1793430.73</v>
      </c>
      <c r="I30" s="16">
        <f t="shared" si="2"/>
        <v>-32178.27000000002</v>
      </c>
      <c r="J30" s="16">
        <f t="shared" si="3"/>
        <v>98.23739530206085</v>
      </c>
    </row>
    <row r="31" spans="1:10" s="8" customFormat="1" ht="20.25">
      <c r="A31" s="36" t="s">
        <v>9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8" customFormat="1" ht="20.25">
      <c r="A32" s="13">
        <v>17</v>
      </c>
      <c r="B32" s="28" t="s">
        <v>10</v>
      </c>
      <c r="C32" s="18"/>
      <c r="D32" s="18"/>
      <c r="E32" s="18"/>
      <c r="F32" s="18"/>
      <c r="G32" s="46">
        <f>H32</f>
        <v>60642.42</v>
      </c>
      <c r="H32" s="44">
        <v>60642.42</v>
      </c>
      <c r="I32" s="5">
        <f aca="true" t="shared" si="4" ref="I32:I40">H32-G32</f>
        <v>0</v>
      </c>
      <c r="J32" s="1">
        <f aca="true" t="shared" si="5" ref="J32:J40">H32/G32*100</f>
        <v>100</v>
      </c>
    </row>
    <row r="33" spans="1:10" s="8" customFormat="1" ht="20.25">
      <c r="A33" s="13">
        <v>18</v>
      </c>
      <c r="B33" s="28" t="s">
        <v>38</v>
      </c>
      <c r="C33" s="18"/>
      <c r="D33" s="18"/>
      <c r="E33" s="18"/>
      <c r="F33" s="18"/>
      <c r="G33" s="46">
        <f>H33</f>
        <v>206681.34</v>
      </c>
      <c r="H33" s="44">
        <v>206681.34</v>
      </c>
      <c r="I33" s="5">
        <f t="shared" si="4"/>
        <v>0</v>
      </c>
      <c r="J33" s="1">
        <f t="shared" si="5"/>
        <v>100</v>
      </c>
    </row>
    <row r="34" spans="1:10" s="8" customFormat="1" ht="20.25">
      <c r="A34" s="13">
        <v>19</v>
      </c>
      <c r="B34" s="28" t="s">
        <v>39</v>
      </c>
      <c r="C34" s="18"/>
      <c r="D34" s="18"/>
      <c r="E34" s="18"/>
      <c r="F34" s="18"/>
      <c r="G34" s="46">
        <f>H34</f>
        <v>31487.95</v>
      </c>
      <c r="H34" s="44">
        <v>31487.95</v>
      </c>
      <c r="I34" s="5">
        <f t="shared" si="4"/>
        <v>0</v>
      </c>
      <c r="J34" s="1">
        <f t="shared" si="5"/>
        <v>100</v>
      </c>
    </row>
    <row r="35" spans="1:10" s="8" customFormat="1" ht="20.25">
      <c r="A35" s="13">
        <v>20</v>
      </c>
      <c r="B35" s="28" t="s">
        <v>40</v>
      </c>
      <c r="C35" s="18"/>
      <c r="D35" s="18"/>
      <c r="E35" s="18"/>
      <c r="F35" s="18"/>
      <c r="G35" s="46">
        <v>19411.49</v>
      </c>
      <c r="H35" s="44">
        <v>19411.49</v>
      </c>
      <c r="I35" s="5">
        <f t="shared" si="4"/>
        <v>0</v>
      </c>
      <c r="J35" s="1">
        <f t="shared" si="5"/>
        <v>100</v>
      </c>
    </row>
    <row r="36" spans="1:10" s="8" customFormat="1" ht="20.25">
      <c r="A36" s="13">
        <v>21</v>
      </c>
      <c r="B36" s="28" t="s">
        <v>41</v>
      </c>
      <c r="C36" s="18"/>
      <c r="D36" s="18"/>
      <c r="E36" s="18"/>
      <c r="F36" s="18"/>
      <c r="G36" s="46">
        <v>6920.16</v>
      </c>
      <c r="H36" s="44">
        <v>6920.16</v>
      </c>
      <c r="I36" s="5">
        <f t="shared" si="4"/>
        <v>0</v>
      </c>
      <c r="J36" s="1">
        <f t="shared" si="5"/>
        <v>100</v>
      </c>
    </row>
    <row r="37" spans="1:10" s="8" customFormat="1" ht="20.25" hidden="1">
      <c r="A37" s="13">
        <v>19</v>
      </c>
      <c r="B37" s="28" t="s">
        <v>32</v>
      </c>
      <c r="C37" s="18"/>
      <c r="D37" s="18"/>
      <c r="E37" s="18"/>
      <c r="F37" s="18"/>
      <c r="G37" s="46">
        <v>0</v>
      </c>
      <c r="H37" s="44">
        <v>0</v>
      </c>
      <c r="I37" s="5">
        <f t="shared" si="4"/>
        <v>0</v>
      </c>
      <c r="J37" s="1" t="e">
        <f t="shared" si="5"/>
        <v>#DIV/0!</v>
      </c>
    </row>
    <row r="38" spans="1:10" s="8" customFormat="1" ht="20.25">
      <c r="A38" s="13">
        <v>22</v>
      </c>
      <c r="B38" s="28" t="s">
        <v>51</v>
      </c>
      <c r="C38" s="18"/>
      <c r="D38" s="18"/>
      <c r="E38" s="18"/>
      <c r="F38" s="18"/>
      <c r="G38" s="46">
        <v>298.66</v>
      </c>
      <c r="H38" s="44">
        <v>298.66</v>
      </c>
      <c r="I38" s="5">
        <f t="shared" si="4"/>
        <v>0</v>
      </c>
      <c r="J38" s="1">
        <f t="shared" si="5"/>
        <v>100</v>
      </c>
    </row>
    <row r="39" spans="1:10" s="8" customFormat="1" ht="20.25">
      <c r="A39" s="13">
        <v>23</v>
      </c>
      <c r="B39" s="28" t="s">
        <v>50</v>
      </c>
      <c r="C39" s="18"/>
      <c r="D39" s="18"/>
      <c r="E39" s="18"/>
      <c r="F39" s="18"/>
      <c r="G39" s="46">
        <v>10874.13</v>
      </c>
      <c r="H39" s="44">
        <v>10874.13</v>
      </c>
      <c r="I39" s="5">
        <f t="shared" si="4"/>
        <v>0</v>
      </c>
      <c r="J39" s="1">
        <f t="shared" si="5"/>
        <v>100</v>
      </c>
    </row>
    <row r="40" spans="1:10" s="8" customFormat="1" ht="20.25">
      <c r="A40" s="13"/>
      <c r="B40" s="19" t="s">
        <v>5</v>
      </c>
      <c r="C40" s="20"/>
      <c r="D40" s="15"/>
      <c r="E40" s="15"/>
      <c r="F40" s="15"/>
      <c r="G40" s="47">
        <f>SUM(G32:G39)</f>
        <v>336316.14999999997</v>
      </c>
      <c r="H40" s="45">
        <f>SUM(H32:H39)</f>
        <v>336316.14999999997</v>
      </c>
      <c r="I40" s="16">
        <f t="shared" si="4"/>
        <v>0</v>
      </c>
      <c r="J40" s="16">
        <f t="shared" si="5"/>
        <v>100</v>
      </c>
    </row>
    <row r="41" spans="1:10" s="8" customFormat="1" ht="43.5" customHeight="1">
      <c r="A41" s="30" t="s">
        <v>42</v>
      </c>
      <c r="B41" s="31"/>
      <c r="C41" s="31"/>
      <c r="D41" s="31"/>
      <c r="E41" s="31"/>
      <c r="F41" s="31"/>
      <c r="G41" s="31"/>
      <c r="H41" s="31"/>
      <c r="I41" s="31"/>
      <c r="J41" s="32"/>
    </row>
    <row r="42" spans="1:10" s="8" customFormat="1" ht="20.25">
      <c r="A42" s="51">
        <v>24</v>
      </c>
      <c r="B42" s="52" t="s">
        <v>47</v>
      </c>
      <c r="C42" s="53"/>
      <c r="D42" s="53"/>
      <c r="E42" s="53"/>
      <c r="F42" s="53"/>
      <c r="G42" s="48">
        <v>40000</v>
      </c>
      <c r="H42" s="54">
        <v>39998</v>
      </c>
      <c r="I42" s="55">
        <f>H42-G42</f>
        <v>-2</v>
      </c>
      <c r="J42" s="56">
        <f>H42/G42*100</f>
        <v>99.995</v>
      </c>
    </row>
    <row r="43" spans="1:10" s="8" customFormat="1" ht="20.25">
      <c r="A43" s="51">
        <v>25</v>
      </c>
      <c r="B43" s="52" t="s">
        <v>48</v>
      </c>
      <c r="C43" s="53"/>
      <c r="D43" s="53"/>
      <c r="E43" s="53"/>
      <c r="F43" s="53"/>
      <c r="G43" s="48">
        <v>21700</v>
      </c>
      <c r="H43" s="54">
        <v>21700</v>
      </c>
      <c r="I43" s="55">
        <f>H43-G43</f>
        <v>0</v>
      </c>
      <c r="J43" s="56">
        <f>H43/G43*100</f>
        <v>100</v>
      </c>
    </row>
    <row r="44" spans="1:10" s="8" customFormat="1" ht="20.25">
      <c r="A44" s="51">
        <v>26</v>
      </c>
      <c r="B44" s="52" t="s">
        <v>49</v>
      </c>
      <c r="C44" s="53"/>
      <c r="D44" s="53"/>
      <c r="E44" s="53"/>
      <c r="F44" s="53"/>
      <c r="G44" s="48">
        <v>187000</v>
      </c>
      <c r="H44" s="54">
        <v>0</v>
      </c>
      <c r="I44" s="55">
        <f>H44-G44</f>
        <v>-187000</v>
      </c>
      <c r="J44" s="56">
        <f>H44/G44*100</f>
        <v>0</v>
      </c>
    </row>
    <row r="45" spans="1:10" s="21" customFormat="1" ht="20.25">
      <c r="A45" s="57"/>
      <c r="B45" s="58" t="s">
        <v>5</v>
      </c>
      <c r="C45" s="59"/>
      <c r="D45" s="60"/>
      <c r="E45" s="60"/>
      <c r="F45" s="60"/>
      <c r="G45" s="49">
        <f>SUM(G42:G44)</f>
        <v>248700</v>
      </c>
      <c r="H45" s="49">
        <f>SUM(H42:H44)</f>
        <v>61698</v>
      </c>
      <c r="I45" s="61">
        <f>H45-G45</f>
        <v>-187002</v>
      </c>
      <c r="J45" s="62">
        <f>H45/G45*100</f>
        <v>24.808202653799757</v>
      </c>
    </row>
    <row r="46" spans="1:10" s="21" customFormat="1" ht="38.25" customHeight="1">
      <c r="A46" s="63" t="s">
        <v>43</v>
      </c>
      <c r="B46" s="64"/>
      <c r="C46" s="64"/>
      <c r="D46" s="64"/>
      <c r="E46" s="64"/>
      <c r="F46" s="64"/>
      <c r="G46" s="64"/>
      <c r="H46" s="64"/>
      <c r="I46" s="64"/>
      <c r="J46" s="65"/>
    </row>
    <row r="47" spans="1:10" s="21" customFormat="1" ht="27" customHeight="1">
      <c r="A47" s="66">
        <v>27</v>
      </c>
      <c r="B47" s="67" t="s">
        <v>44</v>
      </c>
      <c r="C47" s="66"/>
      <c r="D47" s="66"/>
      <c r="E47" s="66"/>
      <c r="F47" s="66"/>
      <c r="G47" s="66">
        <v>15000</v>
      </c>
      <c r="H47" s="66">
        <v>15000</v>
      </c>
      <c r="I47" s="55">
        <f>H47-G47</f>
        <v>0</v>
      </c>
      <c r="J47" s="56">
        <f>H47/G47*100</f>
        <v>100</v>
      </c>
    </row>
    <row r="48" spans="1:10" s="21" customFormat="1" ht="27" customHeight="1">
      <c r="A48" s="63" t="s">
        <v>45</v>
      </c>
      <c r="B48" s="64"/>
      <c r="C48" s="64"/>
      <c r="D48" s="64"/>
      <c r="E48" s="64"/>
      <c r="F48" s="64"/>
      <c r="G48" s="64"/>
      <c r="H48" s="64"/>
      <c r="I48" s="64"/>
      <c r="J48" s="65"/>
    </row>
    <row r="49" spans="1:10" s="21" customFormat="1" ht="45" customHeight="1">
      <c r="A49" s="66">
        <v>28</v>
      </c>
      <c r="B49" s="67" t="s">
        <v>46</v>
      </c>
      <c r="C49" s="66"/>
      <c r="D49" s="66"/>
      <c r="E49" s="66"/>
      <c r="F49" s="66"/>
      <c r="G49" s="66">
        <v>10531</v>
      </c>
      <c r="H49" s="66">
        <v>10531</v>
      </c>
      <c r="I49" s="55">
        <f>H49-G49</f>
        <v>0</v>
      </c>
      <c r="J49" s="56">
        <f>H49/G49*100</f>
        <v>100</v>
      </c>
    </row>
    <row r="50" spans="1:10" s="8" customFormat="1" ht="41.25" customHeight="1" hidden="1">
      <c r="A50" s="63" t="s">
        <v>11</v>
      </c>
      <c r="B50" s="64"/>
      <c r="C50" s="64"/>
      <c r="D50" s="64"/>
      <c r="E50" s="64"/>
      <c r="F50" s="64"/>
      <c r="G50" s="64"/>
      <c r="H50" s="64"/>
      <c r="I50" s="64"/>
      <c r="J50" s="65"/>
    </row>
    <row r="51" spans="1:10" s="8" customFormat="1" ht="21.75" customHeight="1" hidden="1">
      <c r="A51" s="66">
        <v>14</v>
      </c>
      <c r="B51" s="67" t="s">
        <v>20</v>
      </c>
      <c r="C51" s="68"/>
      <c r="D51" s="68"/>
      <c r="E51" s="68"/>
      <c r="F51" s="68"/>
      <c r="G51" s="55"/>
      <c r="H51" s="55"/>
      <c r="I51" s="55">
        <f aca="true" t="shared" si="6" ref="I51:I63">H51-G51</f>
        <v>0</v>
      </c>
      <c r="J51" s="69" t="e">
        <f aca="true" t="shared" si="7" ref="J51:J56">H51/G51*100</f>
        <v>#DIV/0!</v>
      </c>
    </row>
    <row r="52" spans="1:10" s="8" customFormat="1" ht="24" customHeight="1" hidden="1">
      <c r="A52" s="66">
        <v>15</v>
      </c>
      <c r="B52" s="67" t="s">
        <v>21</v>
      </c>
      <c r="C52" s="66"/>
      <c r="D52" s="66"/>
      <c r="E52" s="66"/>
      <c r="F52" s="66"/>
      <c r="G52" s="55"/>
      <c r="H52" s="55"/>
      <c r="I52" s="55">
        <f t="shared" si="6"/>
        <v>0</v>
      </c>
      <c r="J52" s="69" t="e">
        <f t="shared" si="7"/>
        <v>#DIV/0!</v>
      </c>
    </row>
    <row r="53" spans="1:10" s="8" customFormat="1" ht="21.75" customHeight="1" hidden="1">
      <c r="A53" s="66">
        <v>16</v>
      </c>
      <c r="B53" s="67" t="s">
        <v>22</v>
      </c>
      <c r="C53" s="66"/>
      <c r="D53" s="66"/>
      <c r="E53" s="66"/>
      <c r="F53" s="66"/>
      <c r="G53" s="55"/>
      <c r="H53" s="55"/>
      <c r="I53" s="55">
        <f t="shared" si="6"/>
        <v>0</v>
      </c>
      <c r="J53" s="69" t="e">
        <f t="shared" si="7"/>
        <v>#DIV/0!</v>
      </c>
    </row>
    <row r="54" spans="1:10" s="8" customFormat="1" ht="20.25" hidden="1">
      <c r="A54" s="51">
        <v>17</v>
      </c>
      <c r="B54" s="52" t="s">
        <v>23</v>
      </c>
      <c r="C54" s="53"/>
      <c r="D54" s="53"/>
      <c r="E54" s="53"/>
      <c r="F54" s="53"/>
      <c r="G54" s="48"/>
      <c r="H54" s="54"/>
      <c r="I54" s="55">
        <f t="shared" si="6"/>
        <v>0</v>
      </c>
      <c r="J54" s="69" t="e">
        <f t="shared" si="7"/>
        <v>#DIV/0!</v>
      </c>
    </row>
    <row r="55" spans="1:10" s="8" customFormat="1" ht="20.25" hidden="1">
      <c r="A55" s="51">
        <v>18</v>
      </c>
      <c r="B55" s="52" t="s">
        <v>24</v>
      </c>
      <c r="C55" s="53"/>
      <c r="D55" s="53"/>
      <c r="E55" s="53"/>
      <c r="F55" s="53"/>
      <c r="G55" s="48"/>
      <c r="H55" s="54"/>
      <c r="I55" s="55">
        <f t="shared" si="6"/>
        <v>0</v>
      </c>
      <c r="J55" s="69" t="e">
        <f t="shared" si="7"/>
        <v>#DIV/0!</v>
      </c>
    </row>
    <row r="56" spans="1:10" s="8" customFormat="1" ht="20.25" hidden="1">
      <c r="A56" s="51">
        <v>19</v>
      </c>
      <c r="B56" s="52" t="s">
        <v>25</v>
      </c>
      <c r="C56" s="53"/>
      <c r="D56" s="53"/>
      <c r="E56" s="53"/>
      <c r="F56" s="53"/>
      <c r="G56" s="48"/>
      <c r="H56" s="54"/>
      <c r="I56" s="70">
        <f t="shared" si="6"/>
        <v>0</v>
      </c>
      <c r="J56" s="69" t="e">
        <f t="shared" si="7"/>
        <v>#DIV/0!</v>
      </c>
    </row>
    <row r="57" spans="1:10" s="8" customFormat="1" ht="20.25" hidden="1">
      <c r="A57" s="51">
        <v>20</v>
      </c>
      <c r="B57" s="52" t="s">
        <v>16</v>
      </c>
      <c r="C57" s="53"/>
      <c r="D57" s="53"/>
      <c r="E57" s="53"/>
      <c r="F57" s="53"/>
      <c r="G57" s="48"/>
      <c r="H57" s="54"/>
      <c r="I57" s="70">
        <f t="shared" si="6"/>
        <v>0</v>
      </c>
      <c r="J57" s="66" t="e">
        <f>H57/G57*100</f>
        <v>#DIV/0!</v>
      </c>
    </row>
    <row r="58" spans="1:10" s="8" customFormat="1" ht="20.25" hidden="1">
      <c r="A58" s="51">
        <v>21</v>
      </c>
      <c r="B58" s="52" t="s">
        <v>17</v>
      </c>
      <c r="C58" s="53"/>
      <c r="D58" s="53"/>
      <c r="E58" s="53"/>
      <c r="F58" s="53"/>
      <c r="G58" s="48"/>
      <c r="H58" s="54"/>
      <c r="I58" s="70">
        <f t="shared" si="6"/>
        <v>0</v>
      </c>
      <c r="J58" s="56" t="e">
        <f>H58/G58*100</f>
        <v>#DIV/0!</v>
      </c>
    </row>
    <row r="59" spans="1:10" s="8" customFormat="1" ht="20.25" hidden="1">
      <c r="A59" s="51">
        <v>22</v>
      </c>
      <c r="B59" s="52" t="s">
        <v>26</v>
      </c>
      <c r="C59" s="53"/>
      <c r="D59" s="53"/>
      <c r="E59" s="53"/>
      <c r="F59" s="53"/>
      <c r="G59" s="48"/>
      <c r="H59" s="54"/>
      <c r="I59" s="70">
        <f t="shared" si="6"/>
        <v>0</v>
      </c>
      <c r="J59" s="56" t="e">
        <f>H59/G59*100</f>
        <v>#DIV/0!</v>
      </c>
    </row>
    <row r="60" spans="1:10" s="21" customFormat="1" ht="20.25" hidden="1">
      <c r="A60" s="57"/>
      <c r="B60" s="58" t="s">
        <v>5</v>
      </c>
      <c r="C60" s="59"/>
      <c r="D60" s="60"/>
      <c r="E60" s="60"/>
      <c r="F60" s="60"/>
      <c r="G60" s="49">
        <f>SUM(G51:G59)</f>
        <v>0</v>
      </c>
      <c r="H60" s="49">
        <f>SUM(H51:H59)</f>
        <v>0</v>
      </c>
      <c r="I60" s="61">
        <f t="shared" si="6"/>
        <v>0</v>
      </c>
      <c r="J60" s="71" t="e">
        <f>H60/G60*100</f>
        <v>#DIV/0!</v>
      </c>
    </row>
    <row r="61" spans="1:10" s="21" customFormat="1" ht="20.25">
      <c r="A61" s="63" t="s">
        <v>58</v>
      </c>
      <c r="B61" s="64"/>
      <c r="C61" s="64"/>
      <c r="D61" s="64"/>
      <c r="E61" s="64"/>
      <c r="F61" s="64"/>
      <c r="G61" s="64"/>
      <c r="H61" s="64"/>
      <c r="I61" s="64"/>
      <c r="J61" s="65"/>
    </row>
    <row r="62" spans="1:10" s="21" customFormat="1" ht="40.5">
      <c r="A62" s="66">
        <v>29</v>
      </c>
      <c r="B62" s="67" t="s">
        <v>59</v>
      </c>
      <c r="C62" s="66"/>
      <c r="D62" s="66"/>
      <c r="E62" s="66"/>
      <c r="F62" s="66"/>
      <c r="G62" s="66">
        <v>130000</v>
      </c>
      <c r="H62" s="66">
        <v>0</v>
      </c>
      <c r="I62" s="55">
        <f>H62-G62</f>
        <v>-130000</v>
      </c>
      <c r="J62" s="56">
        <f>H62/G62*100</f>
        <v>0</v>
      </c>
    </row>
    <row r="63" spans="1:10" s="8" customFormat="1" ht="20.25">
      <c r="A63" s="72"/>
      <c r="B63" s="73" t="s">
        <v>12</v>
      </c>
      <c r="C63" s="60">
        <f>SUM(C5:C57)</f>
        <v>0</v>
      </c>
      <c r="D63" s="60">
        <f>SUM(D5:D57)</f>
        <v>0</v>
      </c>
      <c r="E63" s="60">
        <f>SUM(E5:E57)</f>
        <v>0</v>
      </c>
      <c r="F63" s="60">
        <f>SUM(F5:F57)</f>
        <v>0</v>
      </c>
      <c r="G63" s="60">
        <f>G7+G30+G40+G45+G60+G18+G10+G47+G49+G62</f>
        <v>16948036.15</v>
      </c>
      <c r="H63" s="60">
        <f>H7+H30+H40+H45+H60+H18+H10+H47+H49</f>
        <v>16441975.879999999</v>
      </c>
      <c r="I63" s="61">
        <f t="shared" si="6"/>
        <v>-506060.26999999955</v>
      </c>
      <c r="J63" s="62">
        <f>H63/G63*100</f>
        <v>97.014047730834</v>
      </c>
    </row>
    <row r="64" spans="1:10" ht="20.25">
      <c r="A64" s="74"/>
      <c r="B64" s="75"/>
      <c r="C64" s="76"/>
      <c r="D64" s="76"/>
      <c r="E64" s="76"/>
      <c r="F64" s="76"/>
      <c r="G64" s="77"/>
      <c r="H64" s="75"/>
      <c r="I64" s="75"/>
      <c r="J64" s="75"/>
    </row>
    <row r="65" spans="1:7" ht="20.25">
      <c r="A65" s="4"/>
      <c r="G65" s="50"/>
    </row>
  </sheetData>
  <sheetProtection/>
  <mergeCells count="11">
    <mergeCell ref="A61:J61"/>
    <mergeCell ref="A50:J50"/>
    <mergeCell ref="A2:J2"/>
    <mergeCell ref="A5:J5"/>
    <mergeCell ref="A19:J19"/>
    <mergeCell ref="A31:J31"/>
    <mergeCell ref="A41:J41"/>
    <mergeCell ref="A11:J11"/>
    <mergeCell ref="A8:J8"/>
    <mergeCell ref="A46:J46"/>
    <mergeCell ref="A48:J48"/>
  </mergeCells>
  <printOptions/>
  <pageMargins left="0.1968503937007874" right="0.1968503937007874" top="0.1968503937007874" bottom="0.1968503937007874" header="0" footer="0"/>
  <pageSetup fitToHeight="9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 Петровна</dc:creator>
  <cp:keywords/>
  <dc:description/>
  <cp:lastModifiedBy>user</cp:lastModifiedBy>
  <cp:lastPrinted>2021-10-06T07:17:08Z</cp:lastPrinted>
  <dcterms:created xsi:type="dcterms:W3CDTF">2013-11-07T08:21:37Z</dcterms:created>
  <dcterms:modified xsi:type="dcterms:W3CDTF">2021-10-06T07:31:31Z</dcterms:modified>
  <cp:category/>
  <cp:version/>
  <cp:contentType/>
  <cp:contentStatus/>
</cp:coreProperties>
</file>