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освіта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<sst xmlns="http://schemas.openxmlformats.org/spreadsheetml/2006/main" count="36" uniqueCount="35">
  <si>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</si>
  <si>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</si>
  <si>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</si>
  <si>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</si>
  <si>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</si>
  <si>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РАЗОМ</t>
  </si>
  <si>
    <t>Назва КЕКВ</t>
  </si>
  <si>
    <t>% виконання</t>
  </si>
  <si>
    <t>Порівняльний аналіз</t>
  </si>
  <si>
    <t>Продукти харчування</t>
  </si>
  <si>
    <t>Оплата природного газу</t>
  </si>
  <si>
    <t>Нарахування на оплату праці</t>
  </si>
  <si>
    <t>Використання товарів і послуг</t>
  </si>
  <si>
    <t>Оплата послуг (крім комунальних)</t>
  </si>
  <si>
    <t>Оплата комунальних послуг та енергоносіїв</t>
  </si>
  <si>
    <t>Інші виплати населенню</t>
  </si>
  <si>
    <t>Крім того бюджет розвитку</t>
  </si>
  <si>
    <t>Предмети, матеріали, обладнання та інвентар</t>
  </si>
  <si>
    <t>Медикаменти та перев'язувальні матеріали</t>
  </si>
  <si>
    <t>Оплата водопостачання та водовідведення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</si>
  <si>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</si>
  <si>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</si>
  <si>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</si>
  <si>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 xml:space="preserve">Уточнений план </t>
  </si>
  <si>
    <t xml:space="preserve">Виконано </t>
  </si>
  <si>
    <t>Окремі заходи по реалізації регіональних програм</t>
  </si>
  <si>
    <t>Оплата інших енергоносіїв</t>
  </si>
  <si>
    <t>Уточнений план</t>
  </si>
  <si>
    <t>Виконано</t>
  </si>
  <si>
    <t>тис.грн</t>
  </si>
  <si>
    <t>виконання загального фонду міського бюджету м.Павлоград по програмам в галузі "Освіта"</t>
  </si>
  <si>
    <t>Відхилення 2021 року до 2020 року</t>
  </si>
  <si>
    <t xml:space="preserve"> за 9 місяців 2020-2021 років</t>
  </si>
  <si>
    <t>9 місяців 2020 року</t>
  </si>
  <si>
    <t>9 місяців 2021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</si>
</sst>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,##0.0"/>
    <numFmt numFmtId="196" formatCode="#,##0.000"/>
    <numFmt numFmtId="197" formatCode="#0.0"/>
  </numFmts>
  <fonts count="50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8"/>
      <name val="Times New Roman"/>
      <family val="1"/>
    </font>
    <font>
      <b/>
      <i/>
      <sz val="18"/>
      <name val="Arial Cyr"/>
      <family val="0"/>
    </font>
    <font>
      <sz val="14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b/>
      <sz val="16"/>
      <name val="Times New Roman"/>
      <family val="1"/>
    </font>
    <font>
      <b/>
      <sz val="18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195" fontId="0" fillId="0" borderId="0" xfId="0" applyNumberFormat="1" applyAlignment="1">
      <alignment horizontal="justify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 wrapText="1"/>
    </xf>
    <xf numFmtId="195" fontId="5" fillId="0" borderId="10" xfId="0" applyNumberFormat="1" applyFont="1" applyFill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195" fontId="6" fillId="0" borderId="10" xfId="0" applyNumberFormat="1" applyFont="1" applyFill="1" applyBorder="1" applyAlignment="1">
      <alignment horizontal="center" vertical="center"/>
    </xf>
    <xf numFmtId="195" fontId="1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5" fillId="0" borderId="11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7">
      <selection activeCell="D27" sqref="D27"/>
    </sheetView>
  </sheetViews>
  <sheetFormatPr defaultColWidth="9.00390625" defaultRowHeight="12.75"/>
  <cols>
    <col min="1" max="1" width="10.375" style="0" customWidth="1"/>
    <col min="2" max="2" width="53.125" style="0" customWidth="1"/>
    <col min="3" max="3" width="18.875" style="0" customWidth="1"/>
    <col min="4" max="4" width="17.125" style="0" customWidth="1"/>
    <col min="5" max="5" width="16.25390625" style="0" customWidth="1"/>
    <col min="6" max="6" width="19.875" style="0" customWidth="1"/>
    <col min="7" max="7" width="18.125" style="0" customWidth="1"/>
    <col min="8" max="8" width="16.625" style="0" customWidth="1"/>
    <col min="9" max="9" width="15.25390625" style="0" customWidth="1"/>
  </cols>
  <sheetData>
    <row r="1" spans="1:9" s="5" customFormat="1" ht="22.5">
      <c r="A1" s="32"/>
      <c r="B1" s="32"/>
      <c r="C1" s="32"/>
      <c r="D1" s="32"/>
      <c r="E1" s="32"/>
      <c r="F1" s="32"/>
      <c r="G1" s="32"/>
      <c r="H1" s="32"/>
      <c r="I1" s="8">
        <v>7</v>
      </c>
    </row>
    <row r="2" spans="1:9" s="5" customFormat="1" ht="22.5" customHeight="1">
      <c r="A2" s="33" t="s">
        <v>8</v>
      </c>
      <c r="B2" s="33"/>
      <c r="C2" s="33"/>
      <c r="D2" s="33"/>
      <c r="E2" s="33"/>
      <c r="F2" s="33"/>
      <c r="G2" s="33"/>
      <c r="H2" s="33"/>
      <c r="I2" s="33"/>
    </row>
    <row r="3" spans="1:9" s="5" customFormat="1" ht="20.25">
      <c r="A3" s="33" t="s">
        <v>30</v>
      </c>
      <c r="B3" s="33"/>
      <c r="C3" s="33"/>
      <c r="D3" s="33"/>
      <c r="E3" s="33"/>
      <c r="F3" s="33"/>
      <c r="G3" s="33"/>
      <c r="H3" s="33"/>
      <c r="I3" s="33"/>
    </row>
    <row r="4" spans="1:9" s="5" customFormat="1" ht="20.25">
      <c r="A4" s="33" t="s">
        <v>32</v>
      </c>
      <c r="B4" s="33"/>
      <c r="C4" s="33"/>
      <c r="D4" s="33"/>
      <c r="E4" s="33"/>
      <c r="F4" s="33"/>
      <c r="G4" s="33"/>
      <c r="H4" s="33"/>
      <c r="I4" s="33"/>
    </row>
    <row r="5" spans="1:9" s="6" customFormat="1" ht="18.75">
      <c r="A5" s="35" t="s">
        <v>29</v>
      </c>
      <c r="B5" s="35"/>
      <c r="C5" s="35"/>
      <c r="D5" s="35"/>
      <c r="E5" s="35"/>
      <c r="F5" s="35"/>
      <c r="G5" s="35"/>
      <c r="H5" s="35"/>
      <c r="I5" s="35"/>
    </row>
    <row r="6" spans="1:9" s="5" customFormat="1" ht="18.75">
      <c r="A6" s="31" t="s">
        <v>0</v>
      </c>
      <c r="B6" s="31" t="s">
        <v>6</v>
      </c>
      <c r="C6" s="31" t="s">
        <v>33</v>
      </c>
      <c r="D6" s="31"/>
      <c r="E6" s="31"/>
      <c r="F6" s="31" t="s">
        <v>34</v>
      </c>
      <c r="G6" s="31"/>
      <c r="H6" s="31"/>
      <c r="I6" s="36" t="s">
        <v>31</v>
      </c>
    </row>
    <row r="7" spans="1:9" s="7" customFormat="1" ht="90" customHeight="1">
      <c r="A7" s="31"/>
      <c r="B7" s="31"/>
      <c r="C7" s="15" t="s">
        <v>23</v>
      </c>
      <c r="D7" s="15" t="s">
        <v>24</v>
      </c>
      <c r="E7" s="15" t="s">
        <v>7</v>
      </c>
      <c r="F7" s="15" t="s">
        <v>27</v>
      </c>
      <c r="G7" s="15" t="s">
        <v>28</v>
      </c>
      <c r="H7" s="15" t="s">
        <v>7</v>
      </c>
      <c r="I7" s="37"/>
    </row>
    <row r="8" spans="1:9" s="1" customFormat="1" ht="23.25">
      <c r="A8" s="16">
        <v>2111</v>
      </c>
      <c r="B8" s="17" t="s">
        <v>1</v>
      </c>
      <c r="C8" s="22">
        <v>191095.8</v>
      </c>
      <c r="D8" s="22">
        <v>183847.1</v>
      </c>
      <c r="E8" s="22">
        <f>D8/C8*100</f>
        <v>96.20677168205685</v>
      </c>
      <c r="F8" s="23">
        <v>253340.78125</v>
      </c>
      <c r="G8" s="23">
        <v>243618.6</v>
      </c>
      <c r="H8" s="22">
        <f>G8/F8*100</f>
        <v>96.16240969889249</v>
      </c>
      <c r="I8" s="22">
        <f>G8-D8</f>
        <v>59771.5</v>
      </c>
    </row>
    <row r="9" spans="1:9" s="1" customFormat="1" ht="23.25">
      <c r="A9" s="16">
        <v>2120</v>
      </c>
      <c r="B9" s="17" t="s">
        <v>11</v>
      </c>
      <c r="C9" s="22">
        <v>43348.8</v>
      </c>
      <c r="D9" s="27">
        <v>41436.9</v>
      </c>
      <c r="E9" s="22">
        <f>D9/C9*100</f>
        <v>95.58949728712213</v>
      </c>
      <c r="F9" s="23">
        <v>56171.29019</v>
      </c>
      <c r="G9" s="23">
        <v>54281.7</v>
      </c>
      <c r="H9" s="22">
        <f aca="true" t="shared" si="0" ref="H9:H28">G9/F9*100</f>
        <v>96.63602138457486</v>
      </c>
      <c r="I9" s="22">
        <f aca="true" t="shared" si="1" ref="I9:I25">G9-D9</f>
        <v>12844.799999999996</v>
      </c>
    </row>
    <row r="10" spans="1:9" s="2" customFormat="1" ht="22.5">
      <c r="A10" s="18">
        <v>2200</v>
      </c>
      <c r="B10" s="19" t="s">
        <v>12</v>
      </c>
      <c r="C10" s="24">
        <v>43007.8</v>
      </c>
      <c r="D10" s="24">
        <v>33653.3</v>
      </c>
      <c r="E10" s="24">
        <f aca="true" t="shared" si="2" ref="E10:E16">D10/C10*100</f>
        <v>78.24929431405467</v>
      </c>
      <c r="F10" s="24">
        <f>F11+F12+F13+F14+F15+F22</f>
        <v>34395.40792</v>
      </c>
      <c r="G10" s="24">
        <f>G11+G12+G13+G14+G15+G22</f>
        <v>24699.08755</v>
      </c>
      <c r="H10" s="24">
        <f t="shared" si="0"/>
        <v>71.80925897854566</v>
      </c>
      <c r="I10" s="24">
        <f t="shared" si="1"/>
        <v>-8954.212450000003</v>
      </c>
    </row>
    <row r="11" spans="1:9" s="1" customFormat="1" ht="31.5" customHeight="1">
      <c r="A11" s="16">
        <v>2210</v>
      </c>
      <c r="B11" s="17" t="s">
        <v>17</v>
      </c>
      <c r="C11" s="22">
        <v>6091.6</v>
      </c>
      <c r="D11" s="22">
        <v>5079</v>
      </c>
      <c r="E11" s="22">
        <f t="shared" si="2"/>
        <v>83.37710946221026</v>
      </c>
      <c r="F11" s="23">
        <v>11622.603</v>
      </c>
      <c r="G11" s="23">
        <f>7436.4-2.10691</f>
        <v>7434.293089999999</v>
      </c>
      <c r="H11" s="22">
        <f t="shared" si="0"/>
        <v>63.96409728526389</v>
      </c>
      <c r="I11" s="22">
        <f t="shared" si="1"/>
        <v>2355.293089999999</v>
      </c>
    </row>
    <row r="12" spans="1:9" s="1" customFormat="1" ht="29.25" customHeight="1">
      <c r="A12" s="16">
        <v>2220</v>
      </c>
      <c r="B12" s="17" t="s">
        <v>18</v>
      </c>
      <c r="C12" s="22">
        <v>835.3</v>
      </c>
      <c r="D12" s="22">
        <v>797.4</v>
      </c>
      <c r="E12" s="22">
        <f t="shared" si="2"/>
        <v>95.46270800909853</v>
      </c>
      <c r="F12" s="23">
        <v>605.414</v>
      </c>
      <c r="G12" s="23">
        <v>374.8</v>
      </c>
      <c r="H12" s="22">
        <f t="shared" si="0"/>
        <v>61.90804969822303</v>
      </c>
      <c r="I12" s="22">
        <f t="shared" si="1"/>
        <v>-422.59999999999997</v>
      </c>
    </row>
    <row r="13" spans="1:9" s="1" customFormat="1" ht="23.25">
      <c r="A13" s="16">
        <v>2230</v>
      </c>
      <c r="B13" s="17" t="s">
        <v>9</v>
      </c>
      <c r="C13" s="27">
        <v>5208.5</v>
      </c>
      <c r="D13" s="27">
        <v>3564.4</v>
      </c>
      <c r="E13" s="22">
        <f t="shared" si="2"/>
        <v>68.43429010271672</v>
      </c>
      <c r="F13" s="23">
        <v>10184.456</v>
      </c>
      <c r="G13" s="23">
        <v>8608.2</v>
      </c>
      <c r="H13" s="22">
        <f t="shared" si="0"/>
        <v>84.52292395391567</v>
      </c>
      <c r="I13" s="22">
        <f t="shared" si="1"/>
        <v>5043.800000000001</v>
      </c>
    </row>
    <row r="14" spans="1:9" s="1" customFormat="1" ht="23.25">
      <c r="A14" s="16">
        <v>2240</v>
      </c>
      <c r="B14" s="17" t="s">
        <v>13</v>
      </c>
      <c r="C14" s="22">
        <v>8136.6</v>
      </c>
      <c r="D14" s="22">
        <v>5980.3</v>
      </c>
      <c r="E14" s="22">
        <f t="shared" si="2"/>
        <v>73.49875869527813</v>
      </c>
      <c r="F14" s="23">
        <v>10921.04992</v>
      </c>
      <c r="G14" s="23">
        <f>8119-50.38954</f>
        <v>8068.61046</v>
      </c>
      <c r="H14" s="22">
        <f t="shared" si="0"/>
        <v>73.88127074873768</v>
      </c>
      <c r="I14" s="22">
        <f t="shared" si="1"/>
        <v>2088.3104599999997</v>
      </c>
    </row>
    <row r="15" spans="1:9" s="1" customFormat="1" ht="23.25">
      <c r="A15" s="16">
        <v>2250</v>
      </c>
      <c r="B15" s="17" t="s">
        <v>2</v>
      </c>
      <c r="C15" s="22">
        <v>334.9</v>
      </c>
      <c r="D15" s="22">
        <v>114.5</v>
      </c>
      <c r="E15" s="22">
        <f t="shared" si="2"/>
        <v>34.18931024186325</v>
      </c>
      <c r="F15" s="23">
        <v>136.408</v>
      </c>
      <c r="G15" s="23">
        <v>23</v>
      </c>
      <c r="H15" s="22">
        <f t="shared" si="0"/>
        <v>16.86118116239517</v>
      </c>
      <c r="I15" s="22">
        <f t="shared" si="1"/>
        <v>-91.5</v>
      </c>
    </row>
    <row r="16" spans="1:9" s="2" customFormat="1" ht="35.25" customHeight="1">
      <c r="A16" s="18">
        <v>2270</v>
      </c>
      <c r="B16" s="19" t="s">
        <v>14</v>
      </c>
      <c r="C16" s="24">
        <v>22020.7</v>
      </c>
      <c r="D16" s="24">
        <v>17961.1</v>
      </c>
      <c r="E16" s="24">
        <f t="shared" si="2"/>
        <v>81.56461874508983</v>
      </c>
      <c r="F16" s="24">
        <f>F17+F18+F19+F20+F21</f>
        <v>30256.63408</v>
      </c>
      <c r="G16" s="24">
        <f>G17+G18+G19+G20+G21</f>
        <v>27024.800000000003</v>
      </c>
      <c r="H16" s="24">
        <f t="shared" si="0"/>
        <v>89.31859349769418</v>
      </c>
      <c r="I16" s="24">
        <f t="shared" si="1"/>
        <v>9063.700000000004</v>
      </c>
    </row>
    <row r="17" spans="1:9" s="1" customFormat="1" ht="23.25">
      <c r="A17" s="16">
        <v>2271</v>
      </c>
      <c r="B17" s="17" t="s">
        <v>3</v>
      </c>
      <c r="C17" s="22">
        <v>14299.6</v>
      </c>
      <c r="D17" s="22">
        <v>13544.7</v>
      </c>
      <c r="E17" s="22">
        <f>D17/C17*100</f>
        <v>94.72083135192592</v>
      </c>
      <c r="F17" s="23">
        <v>21809.153</v>
      </c>
      <c r="G17" s="23">
        <v>20484.1</v>
      </c>
      <c r="H17" s="22">
        <f t="shared" si="0"/>
        <v>93.92432617626186</v>
      </c>
      <c r="I17" s="22">
        <f t="shared" si="1"/>
        <v>6939.399999999998</v>
      </c>
    </row>
    <row r="18" spans="1:9" s="1" customFormat="1" ht="33.75" customHeight="1">
      <c r="A18" s="16">
        <v>2272</v>
      </c>
      <c r="B18" s="17" t="s">
        <v>19</v>
      </c>
      <c r="C18" s="22">
        <v>1235.9</v>
      </c>
      <c r="D18" s="22">
        <v>923</v>
      </c>
      <c r="E18" s="22">
        <f aca="true" t="shared" si="3" ref="E18:E24">D18/C18*100</f>
        <v>74.68241767133263</v>
      </c>
      <c r="F18" s="23">
        <v>1816.71</v>
      </c>
      <c r="G18" s="23">
        <v>1491.3</v>
      </c>
      <c r="H18" s="22">
        <f t="shared" si="0"/>
        <v>82.0879501956834</v>
      </c>
      <c r="I18" s="22">
        <f t="shared" si="1"/>
        <v>568.3</v>
      </c>
    </row>
    <row r="19" spans="1:9" s="1" customFormat="1" ht="23.25">
      <c r="A19" s="16">
        <v>2273</v>
      </c>
      <c r="B19" s="17" t="s">
        <v>4</v>
      </c>
      <c r="C19" s="22">
        <v>4915.6</v>
      </c>
      <c r="D19" s="22">
        <v>2634.5</v>
      </c>
      <c r="E19" s="22">
        <f t="shared" si="3"/>
        <v>53.59467816746684</v>
      </c>
      <c r="F19" s="23">
        <v>5785.808</v>
      </c>
      <c r="G19" s="23">
        <v>4701.1</v>
      </c>
      <c r="H19" s="22">
        <f t="shared" si="0"/>
        <v>81.25226416085705</v>
      </c>
      <c r="I19" s="22">
        <f t="shared" si="1"/>
        <v>2066.6000000000004</v>
      </c>
    </row>
    <row r="20" spans="1:9" s="1" customFormat="1" ht="41.25" customHeight="1">
      <c r="A20" s="16">
        <v>2274</v>
      </c>
      <c r="B20" s="17" t="s">
        <v>10</v>
      </c>
      <c r="C20" s="22">
        <v>944.6</v>
      </c>
      <c r="D20" s="22">
        <v>858.9</v>
      </c>
      <c r="E20" s="22">
        <f t="shared" si="3"/>
        <v>90.92737666737243</v>
      </c>
      <c r="F20" s="23">
        <v>29.911</v>
      </c>
      <c r="G20" s="23">
        <v>25.9</v>
      </c>
      <c r="H20" s="22">
        <f t="shared" si="0"/>
        <v>86.59021764568217</v>
      </c>
      <c r="I20" s="22">
        <f t="shared" si="1"/>
        <v>-833</v>
      </c>
    </row>
    <row r="21" spans="1:9" s="1" customFormat="1" ht="23.25">
      <c r="A21" s="16">
        <v>2275</v>
      </c>
      <c r="B21" s="17" t="s">
        <v>26</v>
      </c>
      <c r="C21" s="22">
        <v>625</v>
      </c>
      <c r="D21" s="22">
        <v>0</v>
      </c>
      <c r="E21" s="22">
        <f t="shared" si="3"/>
        <v>0</v>
      </c>
      <c r="F21" s="23">
        <v>815.05208</v>
      </c>
      <c r="G21" s="23">
        <v>322.4</v>
      </c>
      <c r="H21" s="22">
        <f t="shared" si="0"/>
        <v>39.55575452307293</v>
      </c>
      <c r="I21" s="22">
        <f t="shared" si="1"/>
        <v>322.4</v>
      </c>
    </row>
    <row r="22" spans="1:9" s="1" customFormat="1" ht="36" customHeight="1">
      <c r="A22" s="16">
        <v>2282</v>
      </c>
      <c r="B22" s="26" t="s">
        <v>25</v>
      </c>
      <c r="C22" s="22">
        <v>380.2</v>
      </c>
      <c r="D22" s="22">
        <v>156.6</v>
      </c>
      <c r="E22" s="22">
        <f t="shared" si="3"/>
        <v>41.18884797475013</v>
      </c>
      <c r="F22" s="23">
        <v>925.477</v>
      </c>
      <c r="G22" s="23">
        <f>190.8-0.616</f>
        <v>190.184</v>
      </c>
      <c r="H22" s="22">
        <f t="shared" si="0"/>
        <v>20.5498353821867</v>
      </c>
      <c r="I22" s="22">
        <f t="shared" si="1"/>
        <v>33.584</v>
      </c>
    </row>
    <row r="23" spans="1:9" s="1" customFormat="1" ht="23.25">
      <c r="A23" s="16">
        <v>2730</v>
      </c>
      <c r="B23" s="17" t="s">
        <v>15</v>
      </c>
      <c r="C23" s="22">
        <v>154.8</v>
      </c>
      <c r="D23" s="22">
        <v>62.9</v>
      </c>
      <c r="E23" s="22">
        <f t="shared" si="3"/>
        <v>40.633074935400515</v>
      </c>
      <c r="F23" s="23">
        <v>175.34</v>
      </c>
      <c r="G23" s="23">
        <v>76.1</v>
      </c>
      <c r="H23" s="22">
        <f t="shared" si="0"/>
        <v>43.401391582069124</v>
      </c>
      <c r="I23" s="22">
        <f>G23-D23</f>
        <v>13.199999999999996</v>
      </c>
    </row>
    <row r="24" spans="1:9" s="1" customFormat="1" ht="23.25">
      <c r="A24" s="16">
        <v>2800</v>
      </c>
      <c r="B24" s="17" t="s">
        <v>20</v>
      </c>
      <c r="C24" s="22">
        <v>274</v>
      </c>
      <c r="D24" s="22">
        <v>146.2</v>
      </c>
      <c r="E24" s="22">
        <f t="shared" si="3"/>
        <v>53.35766423357664</v>
      </c>
      <c r="F24" s="23">
        <v>217.227</v>
      </c>
      <c r="G24" s="23">
        <v>59.4</v>
      </c>
      <c r="H24" s="22">
        <f t="shared" si="0"/>
        <v>27.34466709939372</v>
      </c>
      <c r="I24" s="22">
        <f t="shared" si="1"/>
        <v>-86.79999999999998</v>
      </c>
    </row>
    <row r="25" spans="1:9" s="1" customFormat="1" ht="23.25">
      <c r="A25" s="20"/>
      <c r="B25" s="20" t="s">
        <v>5</v>
      </c>
      <c r="C25" s="24">
        <f>C8+C9+C10+C23+C24</f>
        <v>277881.19999999995</v>
      </c>
      <c r="D25" s="24">
        <f>D8+D9+D10+D23+D24</f>
        <v>259146.4</v>
      </c>
      <c r="E25" s="24">
        <f>D25/C25*100</f>
        <v>93.25798218807175</v>
      </c>
      <c r="F25" s="24">
        <f>F8+F9+F10+F16+F23+F24</f>
        <v>374556.68044</v>
      </c>
      <c r="G25" s="24">
        <f>G8+G9+G10+G16+G23+G24</f>
        <v>349759.68755</v>
      </c>
      <c r="H25" s="24">
        <f t="shared" si="0"/>
        <v>93.37964207156298</v>
      </c>
      <c r="I25" s="22">
        <f t="shared" si="1"/>
        <v>90613.28754999998</v>
      </c>
    </row>
    <row r="26" spans="1:9" s="1" customFormat="1" ht="23.25">
      <c r="A26" s="18"/>
      <c r="B26" s="21" t="s">
        <v>16</v>
      </c>
      <c r="C26" s="28"/>
      <c r="D26" s="29"/>
      <c r="E26" s="22"/>
      <c r="F26" s="25"/>
      <c r="G26" s="25"/>
      <c r="H26" s="22"/>
      <c r="I26" s="22"/>
    </row>
    <row r="27" spans="1:9" s="1" customFormat="1" ht="37.5">
      <c r="A27" s="16">
        <v>3110</v>
      </c>
      <c r="B27" s="26" t="s">
        <v>21</v>
      </c>
      <c r="C27" s="22">
        <v>2690.5</v>
      </c>
      <c r="D27" s="22">
        <v>1787.1</v>
      </c>
      <c r="E27" s="22">
        <f>D27/C27*100</f>
        <v>66.42259803010593</v>
      </c>
      <c r="F27" s="23">
        <v>749.074</v>
      </c>
      <c r="G27" s="23">
        <v>553.075</v>
      </c>
      <c r="H27" s="22">
        <f t="shared" si="0"/>
        <v>73.83449432232331</v>
      </c>
      <c r="I27" s="22">
        <f>G27-D27</f>
        <v>-1234.0249999999999</v>
      </c>
    </row>
    <row r="28" spans="1:9" s="1" customFormat="1" ht="23.25">
      <c r="A28" s="16">
        <v>3132</v>
      </c>
      <c r="B28" s="17" t="s">
        <v>22</v>
      </c>
      <c r="C28" s="22">
        <v>7359</v>
      </c>
      <c r="D28" s="22">
        <v>857.2</v>
      </c>
      <c r="E28" s="22">
        <f>D28/C28*100</f>
        <v>11.648321782850932</v>
      </c>
      <c r="F28" s="23">
        <v>7492.83155</v>
      </c>
      <c r="G28" s="23">
        <v>1667.62257</v>
      </c>
      <c r="H28" s="22">
        <f t="shared" si="0"/>
        <v>22.256239965784363</v>
      </c>
      <c r="I28" s="22">
        <f>G28-D28</f>
        <v>810.42257</v>
      </c>
    </row>
    <row r="29" spans="1:10" s="14" customFormat="1" ht="35.25" customHeight="1">
      <c r="A29" s="30"/>
      <c r="B29" s="30"/>
      <c r="C29" s="30"/>
      <c r="D29" s="30"/>
      <c r="E29" s="30"/>
      <c r="F29" s="30"/>
      <c r="G29" s="30"/>
      <c r="H29" s="30"/>
      <c r="I29" s="30"/>
      <c r="J29" s="13"/>
    </row>
    <row r="30" spans="1:10" s="12" customFormat="1" ht="29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2" s="9" customFormat="1" ht="23.25">
      <c r="A31" s="34"/>
      <c r="B31" s="34"/>
    </row>
    <row r="32" spans="6:9" s="1" customFormat="1" ht="12.75">
      <c r="F32" s="3"/>
      <c r="I32" s="10"/>
    </row>
    <row r="33" s="1" customFormat="1" ht="12.75">
      <c r="F33" s="3"/>
    </row>
    <row r="34" s="1" customFormat="1" ht="12.75">
      <c r="F34" s="3"/>
    </row>
    <row r="35" s="1" customFormat="1" ht="12.75">
      <c r="F35" s="3"/>
    </row>
    <row r="36" s="1" customFormat="1" ht="12.75">
      <c r="F36" s="3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</sheetData>
  <sheetProtection/>
  <mergeCells count="12">
    <mergeCell ref="A31:B31"/>
    <mergeCell ref="A5:I5"/>
    <mergeCell ref="A6:A7"/>
    <mergeCell ref="B6:B7"/>
    <mergeCell ref="I6:I7"/>
    <mergeCell ref="C6:E6"/>
    <mergeCell ref="A29:I29"/>
    <mergeCell ref="F6:H6"/>
    <mergeCell ref="A1:H1"/>
    <mergeCell ref="A2:I2"/>
    <mergeCell ref="A3:I3"/>
    <mergeCell ref="A4:I4"/>
  </mergeCells>
  <printOptions/>
  <pageMargins left="0.3937007874015748" right="0" top="0" bottom="0.1968503937007874" header="0.1968503937007874" footer="0.1968503937007874"/>
  <pageSetup horizontalDpi="240" verticalDpi="24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2021-10-06T12:20:34Z</cp:lastPrinted>
  <dcterms:created xsi:type="dcterms:W3CDTF">2001-12-07T05:58:10Z</dcterms:created>
  <dcterms:modified xsi:type="dcterms:W3CDTF">2021-10-13T08:29:27Z</dcterms:modified>
  <cp:category/>
  <cp:version/>
  <cp:contentType/>
  <cp:contentStatus/>
</cp:coreProperties>
</file>