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звіт" sheetId="1" r:id="rId1"/>
  </sheets>
  <definedNames>
    <definedName name="_xlnm.Print_Area" localSheetId="0">'звіт'!$A$1:$X$42</definedName>
  </definedNames>
  <calcPr fullCalcOnLoad="1"/>
</workbook>
</file>

<file path=xl/sharedStrings.xml><?xml version="1.0" encoding="utf-8"?>
<sst xmlns="http://schemas.openxmlformats.org/spreadsheetml/2006/main" count="91" uniqueCount="68">
  <si>
    <t>назва комунального підприємства</t>
  </si>
  <si>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</si>
  <si>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</si>
  <si>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</si>
  <si>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</si>
  <si>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</si>
  <si>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</si>
  <si>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</si>
  <si>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</si>
  <si>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Заробітна плата</t>
  </si>
  <si>
    <t>Нарахування на заробітну плату</t>
  </si>
  <si>
    <t>Матеріали-всього</t>
  </si>
  <si>
    <t>з них</t>
  </si>
  <si>
    <t>паливо-мастильні матеріали</t>
  </si>
  <si>
    <t>електроенергія</t>
  </si>
  <si>
    <t>Оплата послуг (крім комунальних)-всього</t>
  </si>
  <si>
    <t>відсотки банку</t>
  </si>
  <si>
    <t>автопослуги</t>
  </si>
  <si>
    <t>Оплата комунальних послуг-всього</t>
  </si>
  <si>
    <t>1.1</t>
  </si>
  <si>
    <t>1.2</t>
  </si>
  <si>
    <t>1.3</t>
  </si>
  <si>
    <t>1.3.1</t>
  </si>
  <si>
    <t>1.3.2</t>
  </si>
  <si>
    <t>1.3.3</t>
  </si>
  <si>
    <t>1.3.4</t>
  </si>
  <si>
    <t>1.4</t>
  </si>
  <si>
    <t>1.4.2</t>
  </si>
  <si>
    <t>1.5</t>
  </si>
  <si>
    <t>1.5.1</t>
  </si>
  <si>
    <t>1.5.2</t>
  </si>
  <si>
    <t>1.5.3</t>
  </si>
  <si>
    <t>1.5.4</t>
  </si>
  <si>
    <t>1.6</t>
  </si>
  <si>
    <t>1.6.1</t>
  </si>
  <si>
    <t>1.6.2</t>
  </si>
  <si>
    <t>2</t>
  </si>
  <si>
    <t>Інші видатки-всього</t>
  </si>
  <si>
    <t xml:space="preserve">господарчі товари </t>
  </si>
  <si>
    <t>запчастини</t>
  </si>
  <si>
    <t>підпис</t>
  </si>
  <si>
    <t>водопостачання, вивіз ТПВ</t>
  </si>
  <si>
    <t>інші (крупні суми розшифрувати): видатки на відрядження</t>
  </si>
  <si>
    <t>Назва видатків, об'єктів</t>
  </si>
  <si>
    <t xml:space="preserve"> </t>
  </si>
  <si>
    <t>послуги зв'язку, інтернет</t>
  </si>
  <si>
    <t>податки (податок на нерухоме майно, земельний податок)</t>
  </si>
  <si>
    <t>ВСЬОГО (тис.грн.):</t>
  </si>
  <si>
    <t>Залишок (тис.грн.)</t>
  </si>
  <si>
    <t>Видатки (благоустрій, зовнішнє освітлення, тощо)-всього (тис.грн.):</t>
  </si>
  <si>
    <t>КП "Павлоград-Світло" ПМР</t>
  </si>
  <si>
    <t>Спеціальний фонд-всього (тис.грн.):</t>
  </si>
  <si>
    <t>1.4.1</t>
  </si>
  <si>
    <t>КПКВКМБ 1216030</t>
  </si>
  <si>
    <t xml:space="preserve">Керівник                                                                                                                                                                                                                   </t>
  </si>
  <si>
    <t>інші (розшифрувати) : електротовари, фарба для розмітки доріг, дорожні знаки, комп'ютерне обладнання, канцтовари та ін.</t>
  </si>
  <si>
    <t>інші послуги (крупні суми розшифрувати): пломб./розпл., технічна перевірка лічильників, обслуговування комп. техніки, навчання; програмне забезпечення та ін.</t>
  </si>
  <si>
    <t>квітень</t>
  </si>
  <si>
    <t>травень</t>
  </si>
  <si>
    <t>червень</t>
  </si>
  <si>
    <t xml:space="preserve">придбання шаф резервного живлення для світлофорних об'єктів </t>
  </si>
  <si>
    <t>2.1</t>
  </si>
  <si>
    <t>липень</t>
  </si>
  <si>
    <t>серпень</t>
  </si>
  <si>
    <t>вересень</t>
  </si>
  <si>
    <t>Звіт про використання бюджетних коштів за 9 місяців  2021 рік</t>
  </si>
  <si>
    <t xml:space="preserve"> 9 місяців  2021 рік</t>
  </si>
  <si>
    <t xml:space="preserve">                                       Сінюков Б.А.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</si>
</sst>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0000000"/>
    <numFmt numFmtId="187" formatCode="0.000000000"/>
    <numFmt numFmtId="188" formatCode="0.00000000"/>
    <numFmt numFmtId="189" formatCode="[$-FC19]d\ mmmm\ yyyy\ &quot;г.&quot;"/>
    <numFmt numFmtId="190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b/>
      <sz val="48"/>
      <name val="Times New Roman"/>
      <family val="1"/>
    </font>
    <font>
      <u val="single"/>
      <sz val="4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35"/>
      <name val="Times New Roman"/>
      <family val="1"/>
    </font>
    <font>
      <sz val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/>
    </xf>
    <xf numFmtId="190" fontId="47" fillId="33" borderId="12" xfId="0" applyNumberFormat="1" applyFont="1" applyFill="1" applyBorder="1" applyAlignment="1">
      <alignment horizontal="center" vertical="center"/>
    </xf>
    <xf numFmtId="190" fontId="47" fillId="33" borderId="11" xfId="0" applyNumberFormat="1" applyFont="1" applyFill="1" applyBorder="1" applyAlignment="1">
      <alignment horizontal="center" vertical="center"/>
    </xf>
    <xf numFmtId="190" fontId="47" fillId="33" borderId="13" xfId="0" applyNumberFormat="1" applyFont="1" applyFill="1" applyBorder="1" applyAlignment="1">
      <alignment horizontal="center" vertical="center"/>
    </xf>
    <xf numFmtId="190" fontId="7" fillId="33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/>
    </xf>
    <xf numFmtId="190" fontId="47" fillId="0" borderId="12" xfId="0" applyNumberFormat="1" applyFont="1" applyFill="1" applyBorder="1" applyAlignment="1">
      <alignment horizontal="center" vertical="center"/>
    </xf>
    <xf numFmtId="190" fontId="47" fillId="0" borderId="12" xfId="0" applyNumberFormat="1" applyFont="1" applyBorder="1" applyAlignment="1">
      <alignment horizontal="center" vertical="center"/>
    </xf>
    <xf numFmtId="190" fontId="4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90" fontId="47" fillId="0" borderId="0" xfId="0" applyNumberFormat="1" applyFont="1" applyFill="1" applyBorder="1" applyAlignment="1">
      <alignment horizontal="center" vertical="center"/>
    </xf>
    <xf numFmtId="190" fontId="4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horizontal="justify" vertical="center"/>
    </xf>
    <xf numFmtId="49" fontId="7" fillId="33" borderId="15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/>
    </xf>
    <xf numFmtId="190" fontId="7" fillId="33" borderId="12" xfId="0" applyNumberFormat="1" applyFont="1" applyFill="1" applyBorder="1" applyAlignment="1">
      <alignment horizontal="center" vertical="center"/>
    </xf>
    <xf numFmtId="190" fontId="7" fillId="33" borderId="17" xfId="0" applyNumberFormat="1" applyFont="1" applyFill="1" applyBorder="1" applyAlignment="1">
      <alignment horizontal="center" vertical="center"/>
    </xf>
    <xf numFmtId="190" fontId="7" fillId="0" borderId="12" xfId="0" applyNumberFormat="1" applyFont="1" applyBorder="1" applyAlignment="1">
      <alignment horizontal="center" vertical="center"/>
    </xf>
    <xf numFmtId="190" fontId="7" fillId="0" borderId="1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90" fontId="7" fillId="0" borderId="17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justify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justify" vertical="center"/>
    </xf>
    <xf numFmtId="180" fontId="7" fillId="33" borderId="22" xfId="0" applyNumberFormat="1" applyFont="1" applyFill="1" applyBorder="1" applyAlignment="1">
      <alignment horizontal="center" vertical="center"/>
    </xf>
    <xf numFmtId="190" fontId="47" fillId="33" borderId="22" xfId="0" applyNumberFormat="1" applyFont="1" applyFill="1" applyBorder="1" applyAlignment="1">
      <alignment horizontal="center" vertical="center"/>
    </xf>
    <xf numFmtId="190" fontId="7" fillId="33" borderId="23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49" fontId="6" fillId="0" borderId="22" xfId="0" applyNumberFormat="1" applyFont="1" applyBorder="1" applyAlignment="1">
      <alignment horizontal="center" vertical="center" textRotation="90"/>
    </xf>
    <xf numFmtId="49" fontId="7" fillId="34" borderId="15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justify" vertical="center"/>
    </xf>
    <xf numFmtId="190" fontId="47" fillId="34" borderId="12" xfId="0" applyNumberFormat="1" applyFont="1" applyFill="1" applyBorder="1" applyAlignment="1">
      <alignment horizontal="center" vertical="center"/>
    </xf>
    <xf numFmtId="190" fontId="7" fillId="34" borderId="12" xfId="0" applyNumberFormat="1" applyFont="1" applyFill="1" applyBorder="1" applyAlignment="1">
      <alignment horizontal="center" vertical="center"/>
    </xf>
    <xf numFmtId="190" fontId="7" fillId="34" borderId="17" xfId="0" applyNumberFormat="1" applyFont="1" applyFill="1" applyBorder="1" applyAlignment="1">
      <alignment horizontal="center" vertical="center"/>
    </xf>
    <xf numFmtId="190" fontId="7" fillId="34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90" fontId="7" fillId="0" borderId="18" xfId="0" applyNumberFormat="1" applyFont="1" applyFill="1" applyBorder="1" applyAlignment="1">
      <alignment horizontal="center" vertical="center"/>
    </xf>
    <xf numFmtId="190" fontId="7" fillId="0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="30" zoomScaleNormal="30" zoomScalePageLayoutView="0" workbookViewId="0" topLeftCell="A7">
      <selection activeCell="N18" sqref="N18"/>
    </sheetView>
  </sheetViews>
  <sheetFormatPr defaultColWidth="9.00390625" defaultRowHeight="12.75"/>
  <cols>
    <col min="1" max="1" width="16.75390625" style="4" customWidth="1"/>
    <col min="2" max="2" width="105.00390625" style="0" customWidth="1"/>
    <col min="3" max="3" width="27.625" style="0" customWidth="1"/>
    <col min="4" max="4" width="26.125" style="0" customWidth="1"/>
    <col min="5" max="5" width="23.00390625" style="0" customWidth="1"/>
    <col min="6" max="6" width="21.875" style="0" customWidth="1"/>
    <col min="7" max="7" width="19.25390625" style="0" customWidth="1"/>
    <col min="8" max="8" width="19.375" style="0" customWidth="1"/>
    <col min="9" max="9" width="20.375" style="0" customWidth="1"/>
    <col min="10" max="10" width="20.125" style="0" customWidth="1"/>
    <col min="11" max="23" width="20.375" style="0" customWidth="1"/>
    <col min="24" max="24" width="25.00390625" style="0" customWidth="1"/>
  </cols>
  <sheetData>
    <row r="1" spans="1:24" ht="64.5" customHeight="1">
      <c r="A1" s="57" t="s">
        <v>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63" customHeight="1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40.5" customHeight="1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57.75" customHeight="1" thickBot="1">
      <c r="A4" s="66" t="s">
        <v>53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ht="48" customHeight="1">
      <c r="A5" s="63" t="s">
        <v>1</v>
      </c>
      <c r="B5" s="60" t="s">
        <v>43</v>
      </c>
      <c r="C5" s="54" t="s">
        <v>66</v>
      </c>
      <c r="D5" s="55"/>
      <c r="E5" s="56"/>
      <c r="F5" s="54" t="s">
        <v>5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  <c r="X5" s="71" t="s">
        <v>48</v>
      </c>
    </row>
    <row r="6" spans="1:24" ht="56.25" customHeight="1">
      <c r="A6" s="64"/>
      <c r="B6" s="61"/>
      <c r="C6" s="68"/>
      <c r="D6" s="69"/>
      <c r="E6" s="70"/>
      <c r="F6" s="52" t="s">
        <v>6</v>
      </c>
      <c r="G6" s="53"/>
      <c r="H6" s="52" t="s">
        <v>7</v>
      </c>
      <c r="I6" s="53"/>
      <c r="J6" s="52" t="s">
        <v>8</v>
      </c>
      <c r="K6" s="53"/>
      <c r="L6" s="52" t="s">
        <v>57</v>
      </c>
      <c r="M6" s="53"/>
      <c r="N6" s="52" t="s">
        <v>58</v>
      </c>
      <c r="O6" s="53"/>
      <c r="P6" s="52" t="s">
        <v>59</v>
      </c>
      <c r="Q6" s="53"/>
      <c r="R6" s="52" t="s">
        <v>62</v>
      </c>
      <c r="S6" s="53"/>
      <c r="T6" s="52" t="s">
        <v>63</v>
      </c>
      <c r="U6" s="53"/>
      <c r="V6" s="52" t="s">
        <v>64</v>
      </c>
      <c r="W6" s="53"/>
      <c r="X6" s="72"/>
    </row>
    <row r="7" spans="1:24" ht="207.75" customHeight="1" thickBot="1">
      <c r="A7" s="65"/>
      <c r="B7" s="62"/>
      <c r="C7" s="39" t="s">
        <v>2</v>
      </c>
      <c r="D7" s="39" t="s">
        <v>3</v>
      </c>
      <c r="E7" s="41" t="s">
        <v>4</v>
      </c>
      <c r="F7" s="39" t="s">
        <v>2</v>
      </c>
      <c r="G7" s="39" t="s">
        <v>3</v>
      </c>
      <c r="H7" s="39" t="s">
        <v>2</v>
      </c>
      <c r="I7" s="39" t="s">
        <v>3</v>
      </c>
      <c r="J7" s="39" t="s">
        <v>2</v>
      </c>
      <c r="K7" s="40" t="s">
        <v>3</v>
      </c>
      <c r="L7" s="39" t="s">
        <v>2</v>
      </c>
      <c r="M7" s="40" t="s">
        <v>3</v>
      </c>
      <c r="N7" s="39" t="s">
        <v>2</v>
      </c>
      <c r="O7" s="40" t="s">
        <v>3</v>
      </c>
      <c r="P7" s="39" t="s">
        <v>2</v>
      </c>
      <c r="Q7" s="40" t="s">
        <v>3</v>
      </c>
      <c r="R7" s="39" t="s">
        <v>2</v>
      </c>
      <c r="S7" s="40" t="s">
        <v>3</v>
      </c>
      <c r="T7" s="39" t="s">
        <v>2</v>
      </c>
      <c r="U7" s="40" t="s">
        <v>3</v>
      </c>
      <c r="V7" s="39" t="s">
        <v>2</v>
      </c>
      <c r="W7" s="40" t="s">
        <v>3</v>
      </c>
      <c r="X7" s="73"/>
    </row>
    <row r="8" spans="1:24" ht="89.25" customHeight="1">
      <c r="A8" s="6">
        <v>1</v>
      </c>
      <c r="B8" s="7" t="s">
        <v>49</v>
      </c>
      <c r="C8" s="8">
        <f>F8+H8+J8+L8+N8+P8+R8+T8+V8</f>
        <v>13562.5</v>
      </c>
      <c r="D8" s="8">
        <f>G8+I8+K8+M8+O8+Q8+S8+U8+W8</f>
        <v>10776.7</v>
      </c>
      <c r="E8" s="9">
        <f>D8/C8*100</f>
        <v>79.45953917050691</v>
      </c>
      <c r="F8" s="9">
        <f aca="true" t="shared" si="0" ref="F8:K8">F10+F11+F12+F18+F22+F28</f>
        <v>1638.8000000000002</v>
      </c>
      <c r="G8" s="9">
        <f t="shared" si="0"/>
        <v>165.79999999999998</v>
      </c>
      <c r="H8" s="9">
        <f t="shared" si="0"/>
        <v>1616.5</v>
      </c>
      <c r="I8" s="9">
        <f t="shared" si="0"/>
        <v>1116.3</v>
      </c>
      <c r="J8" s="9">
        <f t="shared" si="0"/>
        <v>1599.4</v>
      </c>
      <c r="K8" s="10">
        <f t="shared" si="0"/>
        <v>1272.3000000000002</v>
      </c>
      <c r="L8" s="9">
        <f aca="true" t="shared" si="1" ref="L8:Q8">L10+L11+L12+L18+L22+L28</f>
        <v>1601.2</v>
      </c>
      <c r="M8" s="10">
        <f t="shared" si="1"/>
        <v>1650.6</v>
      </c>
      <c r="N8" s="9">
        <f t="shared" si="1"/>
        <v>1298.8</v>
      </c>
      <c r="O8" s="10">
        <f t="shared" si="1"/>
        <v>1257.6</v>
      </c>
      <c r="P8" s="9">
        <f t="shared" si="1"/>
        <v>1489.3999999999999</v>
      </c>
      <c r="Q8" s="10">
        <f t="shared" si="1"/>
        <v>1559.3999999999999</v>
      </c>
      <c r="R8" s="9">
        <f aca="true" t="shared" si="2" ref="R8:W8">R10+R11+R12+R18+R22+R28</f>
        <v>1494.2999999999997</v>
      </c>
      <c r="S8" s="10">
        <f t="shared" si="2"/>
        <v>1276.7</v>
      </c>
      <c r="T8" s="9">
        <f t="shared" si="2"/>
        <v>1394.6</v>
      </c>
      <c r="U8" s="10">
        <f t="shared" si="2"/>
        <v>1563.8000000000002</v>
      </c>
      <c r="V8" s="9">
        <f t="shared" si="2"/>
        <v>1429.5000000000002</v>
      </c>
      <c r="W8" s="10">
        <f t="shared" si="2"/>
        <v>914.1999999999999</v>
      </c>
      <c r="X8" s="11">
        <f>C8-D8</f>
        <v>2785.7999999999993</v>
      </c>
    </row>
    <row r="9" spans="1:24" ht="68.25" customHeight="1">
      <c r="A9" s="12"/>
      <c r="B9" s="13" t="s">
        <v>5</v>
      </c>
      <c r="C9" s="14"/>
      <c r="D9" s="14"/>
      <c r="E9" s="15"/>
      <c r="F9" s="14"/>
      <c r="G9" s="14"/>
      <c r="H9" s="14"/>
      <c r="I9" s="14"/>
      <c r="J9" s="15"/>
      <c r="K9" s="16"/>
      <c r="L9" s="15"/>
      <c r="M9" s="16"/>
      <c r="N9" s="15"/>
      <c r="O9" s="16"/>
      <c r="P9" s="15"/>
      <c r="Q9" s="16"/>
      <c r="R9" s="15"/>
      <c r="S9" s="16"/>
      <c r="T9" s="15"/>
      <c r="U9" s="16"/>
      <c r="V9" s="15"/>
      <c r="W9" s="16"/>
      <c r="X9" s="17"/>
    </row>
    <row r="10" spans="1:25" ht="75" customHeight="1">
      <c r="A10" s="12" t="s">
        <v>19</v>
      </c>
      <c r="B10" s="13" t="s">
        <v>9</v>
      </c>
      <c r="C10" s="14">
        <f aca="true" t="shared" si="3" ref="C10:D12">F10+H10+J10+L10+N10+P10+R10+T10+V10</f>
        <v>4640.8</v>
      </c>
      <c r="D10" s="14">
        <f t="shared" si="3"/>
        <v>3773.9</v>
      </c>
      <c r="E10" s="14">
        <f>D10/C10*100</f>
        <v>81.3200310291329</v>
      </c>
      <c r="F10" s="14">
        <v>499.5</v>
      </c>
      <c r="G10" s="18">
        <v>136.2</v>
      </c>
      <c r="H10" s="14">
        <v>499.5</v>
      </c>
      <c r="I10" s="14">
        <v>409.2</v>
      </c>
      <c r="J10" s="14">
        <v>499.5</v>
      </c>
      <c r="K10" s="19">
        <v>371.4</v>
      </c>
      <c r="L10" s="14">
        <v>499.6</v>
      </c>
      <c r="M10" s="19">
        <v>402.7</v>
      </c>
      <c r="N10" s="14">
        <v>499.5</v>
      </c>
      <c r="O10" s="19">
        <v>475.3</v>
      </c>
      <c r="P10" s="14">
        <v>499.6</v>
      </c>
      <c r="Q10" s="19">
        <v>469.7</v>
      </c>
      <c r="R10" s="14">
        <v>528.9</v>
      </c>
      <c r="S10" s="19">
        <v>481.8</v>
      </c>
      <c r="T10" s="14">
        <v>528.9</v>
      </c>
      <c r="U10" s="19">
        <v>597.1</v>
      </c>
      <c r="V10" s="14">
        <v>585.8</v>
      </c>
      <c r="W10" s="19">
        <v>430.5</v>
      </c>
      <c r="X10" s="49">
        <f>C10-D10</f>
        <v>866.9000000000001</v>
      </c>
      <c r="Y10" t="s">
        <v>44</v>
      </c>
    </row>
    <row r="11" spans="1:24" ht="61.5" customHeight="1">
      <c r="A11" s="12" t="s">
        <v>20</v>
      </c>
      <c r="B11" s="13" t="s">
        <v>10</v>
      </c>
      <c r="C11" s="14">
        <f t="shared" si="3"/>
        <v>1008.4999999999999</v>
      </c>
      <c r="D11" s="14">
        <f t="shared" si="3"/>
        <v>819.9000000000001</v>
      </c>
      <c r="E11" s="14">
        <f>D11/C11*100</f>
        <v>81.29895884977691</v>
      </c>
      <c r="F11" s="14">
        <v>116</v>
      </c>
      <c r="G11" s="14">
        <v>29.6</v>
      </c>
      <c r="H11" s="14">
        <v>116</v>
      </c>
      <c r="I11" s="14">
        <v>91.8</v>
      </c>
      <c r="J11" s="14">
        <v>116</v>
      </c>
      <c r="K11" s="19">
        <v>82.8</v>
      </c>
      <c r="L11" s="14">
        <v>115.9</v>
      </c>
      <c r="M11" s="19">
        <v>91.3</v>
      </c>
      <c r="N11" s="14">
        <v>115.9</v>
      </c>
      <c r="O11" s="19">
        <v>102.5</v>
      </c>
      <c r="P11" s="14">
        <v>116</v>
      </c>
      <c r="Q11" s="19">
        <v>103.7</v>
      </c>
      <c r="R11" s="14">
        <v>122.8</v>
      </c>
      <c r="S11" s="19">
        <v>103.2</v>
      </c>
      <c r="T11" s="14">
        <v>122.8</v>
      </c>
      <c r="U11" s="19">
        <v>129.3</v>
      </c>
      <c r="V11" s="14">
        <v>67.1</v>
      </c>
      <c r="W11" s="19">
        <v>85.7</v>
      </c>
      <c r="X11" s="50">
        <f>C11-D11</f>
        <v>188.5999999999998</v>
      </c>
    </row>
    <row r="12" spans="1:24" ht="65.25" customHeight="1">
      <c r="A12" s="42" t="s">
        <v>21</v>
      </c>
      <c r="B12" s="43" t="s">
        <v>11</v>
      </c>
      <c r="C12" s="44">
        <f t="shared" si="3"/>
        <v>2353.2999999999997</v>
      </c>
      <c r="D12" s="44">
        <f t="shared" si="3"/>
        <v>2181</v>
      </c>
      <c r="E12" s="45">
        <f>D12/C12*100</f>
        <v>92.67836654910127</v>
      </c>
      <c r="F12" s="45">
        <f aca="true" t="shared" si="4" ref="F12:K12">F14+F15+F16+F17</f>
        <v>209.2</v>
      </c>
      <c r="G12" s="45">
        <f t="shared" si="4"/>
        <v>0</v>
      </c>
      <c r="H12" s="45">
        <f t="shared" si="4"/>
        <v>244</v>
      </c>
      <c r="I12" s="45">
        <f t="shared" si="4"/>
        <v>3.8</v>
      </c>
      <c r="J12" s="45">
        <f t="shared" si="4"/>
        <v>244.5</v>
      </c>
      <c r="K12" s="45">
        <f t="shared" si="4"/>
        <v>181.8</v>
      </c>
      <c r="L12" s="45">
        <f aca="true" t="shared" si="5" ref="L12:Q12">L14+L15+L16+L17</f>
        <v>312.2</v>
      </c>
      <c r="M12" s="45">
        <f t="shared" si="5"/>
        <v>539.4</v>
      </c>
      <c r="N12" s="45">
        <f t="shared" si="5"/>
        <v>190.7</v>
      </c>
      <c r="O12" s="45">
        <f t="shared" si="5"/>
        <v>161.3</v>
      </c>
      <c r="P12" s="45">
        <f t="shared" si="5"/>
        <v>390.8</v>
      </c>
      <c r="Q12" s="45">
        <f t="shared" si="5"/>
        <v>523.6</v>
      </c>
      <c r="R12" s="45">
        <f aca="true" t="shared" si="6" ref="R12:W12">R14+R15+R16+R17</f>
        <v>415</v>
      </c>
      <c r="S12" s="45">
        <f t="shared" si="6"/>
        <v>345.2</v>
      </c>
      <c r="T12" s="45">
        <f t="shared" si="6"/>
        <v>170.2</v>
      </c>
      <c r="U12" s="45">
        <f t="shared" si="6"/>
        <v>172</v>
      </c>
      <c r="V12" s="45">
        <f t="shared" si="6"/>
        <v>176.7</v>
      </c>
      <c r="W12" s="45">
        <f t="shared" si="6"/>
        <v>253.89999999999998</v>
      </c>
      <c r="X12" s="47">
        <f>C12-D12</f>
        <v>172.29999999999973</v>
      </c>
    </row>
    <row r="13" spans="1:24" ht="61.5" customHeight="1">
      <c r="A13" s="12"/>
      <c r="B13" s="13" t="s">
        <v>12</v>
      </c>
      <c r="C13" s="14"/>
      <c r="D13" s="14"/>
      <c r="E13" s="14"/>
      <c r="F13" s="14"/>
      <c r="G13" s="14"/>
      <c r="H13" s="14"/>
      <c r="I13" s="14"/>
      <c r="J13" s="14"/>
      <c r="K13" s="19"/>
      <c r="L13" s="14"/>
      <c r="M13" s="19"/>
      <c r="N13" s="14"/>
      <c r="O13" s="19"/>
      <c r="P13" s="14"/>
      <c r="Q13" s="19"/>
      <c r="R13" s="14"/>
      <c r="S13" s="19"/>
      <c r="T13" s="14"/>
      <c r="U13" s="19"/>
      <c r="V13" s="14"/>
      <c r="W13" s="19"/>
      <c r="X13" s="20"/>
    </row>
    <row r="14" spans="1:24" ht="68.25" customHeight="1">
      <c r="A14" s="12" t="s">
        <v>22</v>
      </c>
      <c r="B14" s="13" t="s">
        <v>13</v>
      </c>
      <c r="C14" s="14">
        <f>F14+H14+J14+L14+N14+P14+R14+T14+V14</f>
        <v>349.5</v>
      </c>
      <c r="D14" s="14">
        <f>G14+I14+K14+M14+O14+Q14+S14+U14+W14</f>
        <v>343.9</v>
      </c>
      <c r="E14" s="14">
        <f>D14/C14*100</f>
        <v>98.39771101573676</v>
      </c>
      <c r="F14" s="14">
        <v>30.1</v>
      </c>
      <c r="G14" s="14">
        <v>0</v>
      </c>
      <c r="H14" s="14">
        <v>30.1</v>
      </c>
      <c r="I14" s="14">
        <v>0</v>
      </c>
      <c r="J14" s="14">
        <v>28.1</v>
      </c>
      <c r="K14" s="19">
        <v>88.1</v>
      </c>
      <c r="L14" s="14">
        <v>28.2</v>
      </c>
      <c r="M14" s="19">
        <v>28.1</v>
      </c>
      <c r="N14" s="14">
        <v>33.3</v>
      </c>
      <c r="O14" s="19">
        <v>28.3</v>
      </c>
      <c r="P14" s="14">
        <v>28.1</v>
      </c>
      <c r="Q14" s="19">
        <v>28.1</v>
      </c>
      <c r="R14" s="14">
        <v>115.3</v>
      </c>
      <c r="S14" s="19">
        <v>27.5</v>
      </c>
      <c r="T14" s="14">
        <v>28.1</v>
      </c>
      <c r="U14" s="19">
        <v>28</v>
      </c>
      <c r="V14" s="14">
        <v>28.2</v>
      </c>
      <c r="W14" s="19">
        <v>115.8</v>
      </c>
      <c r="X14" s="50">
        <f>C14-D14</f>
        <v>5.600000000000023</v>
      </c>
    </row>
    <row r="15" spans="1:24" ht="65.25" customHeight="1">
      <c r="A15" s="12" t="s">
        <v>23</v>
      </c>
      <c r="B15" s="13" t="s">
        <v>38</v>
      </c>
      <c r="C15" s="14"/>
      <c r="D15" s="14"/>
      <c r="E15" s="14"/>
      <c r="F15" s="14"/>
      <c r="G15" s="14"/>
      <c r="H15" s="14"/>
      <c r="I15" s="14"/>
      <c r="J15" s="14"/>
      <c r="K15" s="19"/>
      <c r="L15" s="14"/>
      <c r="M15" s="19"/>
      <c r="N15" s="14"/>
      <c r="O15" s="19"/>
      <c r="P15" s="14"/>
      <c r="Q15" s="19"/>
      <c r="R15" s="14"/>
      <c r="S15" s="19"/>
      <c r="T15" s="14"/>
      <c r="U15" s="19"/>
      <c r="V15" s="14"/>
      <c r="W15" s="19"/>
      <c r="X15" s="21"/>
    </row>
    <row r="16" spans="1:24" ht="72" customHeight="1">
      <c r="A16" s="12" t="s">
        <v>24</v>
      </c>
      <c r="B16" s="13" t="s">
        <v>39</v>
      </c>
      <c r="C16" s="14">
        <f aca="true" t="shared" si="7" ref="C16:D18">F16+H16+J16+L16+N16+P16+R16+T16+V16</f>
        <v>88.89999999999999</v>
      </c>
      <c r="D16" s="14">
        <f t="shared" si="7"/>
        <v>34.8</v>
      </c>
      <c r="E16" s="14">
        <f>D16/C16*100</f>
        <v>39.14510686164229</v>
      </c>
      <c r="F16" s="14">
        <v>8.6</v>
      </c>
      <c r="G16" s="14">
        <v>0</v>
      </c>
      <c r="H16" s="14">
        <v>13.4</v>
      </c>
      <c r="I16" s="14">
        <v>0</v>
      </c>
      <c r="J16" s="14">
        <v>15.9</v>
      </c>
      <c r="K16" s="19">
        <v>0</v>
      </c>
      <c r="L16" s="14">
        <v>10.3</v>
      </c>
      <c r="M16" s="19">
        <v>28.5</v>
      </c>
      <c r="N16" s="14">
        <v>11.9</v>
      </c>
      <c r="O16" s="19">
        <v>0</v>
      </c>
      <c r="P16" s="14">
        <v>11.2</v>
      </c>
      <c r="Q16" s="19">
        <v>0.4</v>
      </c>
      <c r="R16" s="14">
        <v>6</v>
      </c>
      <c r="S16" s="19">
        <v>0</v>
      </c>
      <c r="T16" s="14">
        <v>6.6</v>
      </c>
      <c r="U16" s="19">
        <v>5.3</v>
      </c>
      <c r="V16" s="14">
        <v>5</v>
      </c>
      <c r="W16" s="19">
        <v>0.6</v>
      </c>
      <c r="X16" s="50">
        <f>C16-D16</f>
        <v>54.099999999999994</v>
      </c>
    </row>
    <row r="17" spans="1:24" ht="129.75" customHeight="1">
      <c r="A17" s="12" t="s">
        <v>25</v>
      </c>
      <c r="B17" s="13" t="s">
        <v>55</v>
      </c>
      <c r="C17" s="14">
        <f t="shared" si="7"/>
        <v>1914.9</v>
      </c>
      <c r="D17" s="14">
        <f t="shared" si="7"/>
        <v>1802.3000000000002</v>
      </c>
      <c r="E17" s="14">
        <f>D17/C17*100</f>
        <v>94.11979737845319</v>
      </c>
      <c r="F17" s="14">
        <v>170.5</v>
      </c>
      <c r="G17" s="14">
        <v>0</v>
      </c>
      <c r="H17" s="14">
        <v>200.5</v>
      </c>
      <c r="I17" s="14">
        <v>3.8</v>
      </c>
      <c r="J17" s="14">
        <v>200.5</v>
      </c>
      <c r="K17" s="19">
        <v>93.7</v>
      </c>
      <c r="L17" s="14">
        <v>273.7</v>
      </c>
      <c r="M17" s="19">
        <v>482.8</v>
      </c>
      <c r="N17" s="14">
        <v>145.5</v>
      </c>
      <c r="O17" s="19">
        <v>133</v>
      </c>
      <c r="P17" s="14">
        <v>351.5</v>
      </c>
      <c r="Q17" s="19">
        <v>495.1</v>
      </c>
      <c r="R17" s="14">
        <v>293.7</v>
      </c>
      <c r="S17" s="19">
        <v>317.7</v>
      </c>
      <c r="T17" s="14">
        <v>135.5</v>
      </c>
      <c r="U17" s="19">
        <v>138.7</v>
      </c>
      <c r="V17" s="14">
        <v>143.5</v>
      </c>
      <c r="W17" s="19">
        <v>137.5</v>
      </c>
      <c r="X17" s="49">
        <f>C17-D17</f>
        <v>112.59999999999991</v>
      </c>
    </row>
    <row r="18" spans="1:24" ht="63" customHeight="1">
      <c r="A18" s="42" t="s">
        <v>26</v>
      </c>
      <c r="B18" s="43" t="s">
        <v>18</v>
      </c>
      <c r="C18" s="44">
        <f t="shared" si="7"/>
        <v>5270.8</v>
      </c>
      <c r="D18" s="44">
        <f t="shared" si="7"/>
        <v>3837.9</v>
      </c>
      <c r="E18" s="45">
        <f>D18/C18*100</f>
        <v>72.81437352963496</v>
      </c>
      <c r="F18" s="45">
        <f aca="true" t="shared" si="8" ref="F18:K18">F20+F21</f>
        <v>785.3000000000001</v>
      </c>
      <c r="G18" s="45">
        <f t="shared" si="8"/>
        <v>0</v>
      </c>
      <c r="H18" s="45">
        <f t="shared" si="8"/>
        <v>738.5</v>
      </c>
      <c r="I18" s="45">
        <f t="shared" si="8"/>
        <v>609</v>
      </c>
      <c r="J18" s="45">
        <f t="shared" si="8"/>
        <v>721.9000000000001</v>
      </c>
      <c r="K18" s="45">
        <f t="shared" si="8"/>
        <v>608.9</v>
      </c>
      <c r="L18" s="45">
        <f aca="true" t="shared" si="9" ref="L18:Q18">L20+L21</f>
        <v>597.3000000000001</v>
      </c>
      <c r="M18" s="45">
        <f t="shared" si="9"/>
        <v>615.6</v>
      </c>
      <c r="N18" s="45">
        <f t="shared" si="9"/>
        <v>473</v>
      </c>
      <c r="O18" s="45">
        <f t="shared" si="9"/>
        <v>468.3</v>
      </c>
      <c r="P18" s="45">
        <f t="shared" si="9"/>
        <v>410.6</v>
      </c>
      <c r="Q18" s="45">
        <f t="shared" si="9"/>
        <v>393.3</v>
      </c>
      <c r="R18" s="45">
        <f aca="true" t="shared" si="10" ref="R18:W18">R20+R21</f>
        <v>410.7</v>
      </c>
      <c r="S18" s="45">
        <f t="shared" si="10"/>
        <v>345.2</v>
      </c>
      <c r="T18" s="45">
        <f t="shared" si="10"/>
        <v>550.7</v>
      </c>
      <c r="U18" s="45">
        <f t="shared" si="10"/>
        <v>654.4</v>
      </c>
      <c r="V18" s="45">
        <f t="shared" si="10"/>
        <v>582.8000000000001</v>
      </c>
      <c r="W18" s="45">
        <f t="shared" si="10"/>
        <v>143.2</v>
      </c>
      <c r="X18" s="46">
        <f>C18-D18</f>
        <v>1432.9</v>
      </c>
    </row>
    <row r="19" spans="1:24" ht="71.25" customHeight="1">
      <c r="A19" s="12"/>
      <c r="B19" s="13" t="s">
        <v>12</v>
      </c>
      <c r="C19" s="14"/>
      <c r="D19" s="14"/>
      <c r="E19" s="14"/>
      <c r="F19" s="14"/>
      <c r="G19" s="14"/>
      <c r="H19" s="14"/>
      <c r="I19" s="14"/>
      <c r="J19" s="14"/>
      <c r="K19" s="19"/>
      <c r="L19" s="14"/>
      <c r="M19" s="19"/>
      <c r="N19" s="14"/>
      <c r="O19" s="19"/>
      <c r="P19" s="14"/>
      <c r="Q19" s="19"/>
      <c r="R19" s="14"/>
      <c r="S19" s="19"/>
      <c r="T19" s="14"/>
      <c r="U19" s="19"/>
      <c r="V19" s="14"/>
      <c r="W19" s="19"/>
      <c r="X19" s="21"/>
    </row>
    <row r="20" spans="1:24" s="2" customFormat="1" ht="69.75" customHeight="1">
      <c r="A20" s="12" t="s">
        <v>52</v>
      </c>
      <c r="B20" s="22" t="s">
        <v>14</v>
      </c>
      <c r="C20" s="14">
        <f aca="true" t="shared" si="11" ref="C20:D22">F20+H20+J20+L20+N20+P20+R20+T20+V20</f>
        <v>5269.4</v>
      </c>
      <c r="D20" s="14">
        <f t="shared" si="11"/>
        <v>3837.499999999999</v>
      </c>
      <c r="E20" s="14">
        <f>D20/C20*100</f>
        <v>72.82612821194063</v>
      </c>
      <c r="F20" s="14">
        <v>785.1</v>
      </c>
      <c r="G20" s="14">
        <v>0</v>
      </c>
      <c r="H20" s="14">
        <v>738.4</v>
      </c>
      <c r="I20" s="14">
        <v>608.9</v>
      </c>
      <c r="J20" s="14">
        <v>721.7</v>
      </c>
      <c r="K20" s="19">
        <v>608.8</v>
      </c>
      <c r="L20" s="14">
        <v>597.2</v>
      </c>
      <c r="M20" s="19">
        <v>615.6</v>
      </c>
      <c r="N20" s="14">
        <v>472.8</v>
      </c>
      <c r="O20" s="19">
        <v>468.2</v>
      </c>
      <c r="P20" s="14">
        <v>410.5</v>
      </c>
      <c r="Q20" s="19">
        <v>393.3</v>
      </c>
      <c r="R20" s="14">
        <v>410.5</v>
      </c>
      <c r="S20" s="19">
        <v>345.2</v>
      </c>
      <c r="T20" s="14">
        <v>550.5</v>
      </c>
      <c r="U20" s="19">
        <v>654.3</v>
      </c>
      <c r="V20" s="14">
        <v>582.7</v>
      </c>
      <c r="W20" s="19">
        <v>143.2</v>
      </c>
      <c r="X20" s="50">
        <f>C20-D20</f>
        <v>1431.9000000000005</v>
      </c>
    </row>
    <row r="21" spans="1:24" s="2" customFormat="1" ht="62.25" customHeight="1">
      <c r="A21" s="12" t="s">
        <v>27</v>
      </c>
      <c r="B21" s="22" t="s">
        <v>41</v>
      </c>
      <c r="C21" s="14">
        <f t="shared" si="11"/>
        <v>1.4000000000000001</v>
      </c>
      <c r="D21" s="14">
        <f t="shared" si="11"/>
        <v>0.4</v>
      </c>
      <c r="E21" s="14">
        <v>100</v>
      </c>
      <c r="F21" s="14">
        <v>0.2</v>
      </c>
      <c r="G21" s="14">
        <v>0</v>
      </c>
      <c r="H21" s="14">
        <v>0.1</v>
      </c>
      <c r="I21" s="14">
        <v>0.1</v>
      </c>
      <c r="J21" s="14">
        <v>0.2</v>
      </c>
      <c r="K21" s="19">
        <v>0.1</v>
      </c>
      <c r="L21" s="14">
        <v>0.1</v>
      </c>
      <c r="M21" s="19">
        <v>0</v>
      </c>
      <c r="N21" s="14">
        <v>0.2</v>
      </c>
      <c r="O21" s="19">
        <v>0.1</v>
      </c>
      <c r="P21" s="14">
        <v>0.1</v>
      </c>
      <c r="Q21" s="19">
        <v>0</v>
      </c>
      <c r="R21" s="14">
        <v>0.2</v>
      </c>
      <c r="S21" s="19">
        <v>0</v>
      </c>
      <c r="T21" s="14">
        <v>0.2</v>
      </c>
      <c r="U21" s="19">
        <v>0.1</v>
      </c>
      <c r="V21" s="14">
        <v>0.1</v>
      </c>
      <c r="W21" s="19">
        <v>0</v>
      </c>
      <c r="X21" s="49">
        <f>C21-D21</f>
        <v>1</v>
      </c>
    </row>
    <row r="22" spans="1:24" s="2" customFormat="1" ht="61.5" customHeight="1">
      <c r="A22" s="42" t="s">
        <v>28</v>
      </c>
      <c r="B22" s="43" t="s">
        <v>15</v>
      </c>
      <c r="C22" s="44">
        <f t="shared" si="11"/>
        <v>276.9</v>
      </c>
      <c r="D22" s="44">
        <f t="shared" si="11"/>
        <v>164.00000000000003</v>
      </c>
      <c r="E22" s="45">
        <f>D22/C22*100</f>
        <v>59.227157818707134</v>
      </c>
      <c r="F22" s="45">
        <f aca="true" t="shared" si="12" ref="F22:K22">F24+F25+F26+F27</f>
        <v>28.4</v>
      </c>
      <c r="G22" s="45">
        <f t="shared" si="12"/>
        <v>0</v>
      </c>
      <c r="H22" s="45">
        <f t="shared" si="12"/>
        <v>18</v>
      </c>
      <c r="I22" s="45">
        <f t="shared" si="12"/>
        <v>2.5</v>
      </c>
      <c r="J22" s="45">
        <f t="shared" si="12"/>
        <v>17.3</v>
      </c>
      <c r="K22" s="45">
        <f t="shared" si="12"/>
        <v>27.4</v>
      </c>
      <c r="L22" s="45">
        <f aca="true" t="shared" si="13" ref="L22:Q22">L24+L25+L26+L27</f>
        <v>72.7</v>
      </c>
      <c r="M22" s="45">
        <f t="shared" si="13"/>
        <v>1.5999999999999999</v>
      </c>
      <c r="N22" s="45">
        <f t="shared" si="13"/>
        <v>19.3</v>
      </c>
      <c r="O22" s="45">
        <f t="shared" si="13"/>
        <v>50.2</v>
      </c>
      <c r="P22" s="45">
        <f t="shared" si="13"/>
        <v>69.10000000000001</v>
      </c>
      <c r="Q22" s="45">
        <f t="shared" si="13"/>
        <v>69.10000000000001</v>
      </c>
      <c r="R22" s="45">
        <f aca="true" t="shared" si="14" ref="R22:W22">R24+R25+R26+R27</f>
        <v>16.6</v>
      </c>
      <c r="S22" s="45">
        <f t="shared" si="14"/>
        <v>1.3</v>
      </c>
      <c r="T22" s="45">
        <f t="shared" si="14"/>
        <v>18.8</v>
      </c>
      <c r="U22" s="45">
        <f t="shared" si="14"/>
        <v>11</v>
      </c>
      <c r="V22" s="45">
        <f t="shared" si="14"/>
        <v>16.7</v>
      </c>
      <c r="W22" s="45">
        <f t="shared" si="14"/>
        <v>0.8999999999999999</v>
      </c>
      <c r="X22" s="46">
        <f>C22-D22</f>
        <v>112.89999999999995</v>
      </c>
    </row>
    <row r="23" spans="1:24" s="2" customFormat="1" ht="66" customHeight="1">
      <c r="A23" s="12"/>
      <c r="B23" s="13" t="s">
        <v>12</v>
      </c>
      <c r="C23" s="14"/>
      <c r="D23" s="14"/>
      <c r="E23" s="14"/>
      <c r="F23" s="14"/>
      <c r="G23" s="14"/>
      <c r="H23" s="14"/>
      <c r="I23" s="14"/>
      <c r="J23" s="14"/>
      <c r="K23" s="19"/>
      <c r="L23" s="14"/>
      <c r="M23" s="19"/>
      <c r="N23" s="14"/>
      <c r="O23" s="19"/>
      <c r="P23" s="14"/>
      <c r="Q23" s="19"/>
      <c r="R23" s="14"/>
      <c r="S23" s="19"/>
      <c r="T23" s="14"/>
      <c r="U23" s="19"/>
      <c r="V23" s="14"/>
      <c r="W23" s="19"/>
      <c r="X23" s="21"/>
    </row>
    <row r="24" spans="1:24" s="2" customFormat="1" ht="62.25" customHeight="1">
      <c r="A24" s="12" t="s">
        <v>29</v>
      </c>
      <c r="B24" s="13" t="s">
        <v>16</v>
      </c>
      <c r="C24" s="14"/>
      <c r="D24" s="14"/>
      <c r="E24" s="14"/>
      <c r="F24" s="14"/>
      <c r="G24" s="14"/>
      <c r="H24" s="14"/>
      <c r="I24" s="14"/>
      <c r="J24" s="14"/>
      <c r="K24" s="19"/>
      <c r="L24" s="14"/>
      <c r="M24" s="19"/>
      <c r="N24" s="14"/>
      <c r="O24" s="19"/>
      <c r="P24" s="14"/>
      <c r="Q24" s="19"/>
      <c r="R24" s="14"/>
      <c r="S24" s="19"/>
      <c r="T24" s="14"/>
      <c r="U24" s="19"/>
      <c r="V24" s="14"/>
      <c r="W24" s="19"/>
      <c r="X24" s="20"/>
    </row>
    <row r="25" spans="1:24" s="2" customFormat="1" ht="74.25" customHeight="1">
      <c r="A25" s="12" t="s">
        <v>30</v>
      </c>
      <c r="B25" s="13" t="s">
        <v>45</v>
      </c>
      <c r="C25" s="14">
        <f>F25+H25+J25+L25+N25+P25+R25+T25+V25</f>
        <v>6.8</v>
      </c>
      <c r="D25" s="14">
        <f>G25+I25+K25+M25+O25+Q25+S25+U25+W25</f>
        <v>1.5999999999999999</v>
      </c>
      <c r="E25" s="14">
        <f>D25/C25*100</f>
        <v>23.52941176470588</v>
      </c>
      <c r="F25" s="14">
        <v>0.7</v>
      </c>
      <c r="G25" s="14">
        <v>0</v>
      </c>
      <c r="H25" s="14">
        <v>0.8</v>
      </c>
      <c r="I25" s="14">
        <v>0.2</v>
      </c>
      <c r="J25" s="14">
        <v>0.8</v>
      </c>
      <c r="K25" s="19">
        <v>0.2</v>
      </c>
      <c r="L25" s="14">
        <v>0.7</v>
      </c>
      <c r="M25" s="19">
        <v>0.2</v>
      </c>
      <c r="N25" s="14">
        <v>0.8</v>
      </c>
      <c r="O25" s="19">
        <v>0.2</v>
      </c>
      <c r="P25" s="14">
        <v>0.7</v>
      </c>
      <c r="Q25" s="19">
        <v>0.2</v>
      </c>
      <c r="R25" s="14">
        <v>0.8</v>
      </c>
      <c r="S25" s="19">
        <v>0.2</v>
      </c>
      <c r="T25" s="14">
        <v>0.8</v>
      </c>
      <c r="U25" s="19">
        <v>0.2</v>
      </c>
      <c r="V25" s="14">
        <v>0.7</v>
      </c>
      <c r="W25" s="19">
        <v>0.2</v>
      </c>
      <c r="X25" s="49">
        <f>C25-D25</f>
        <v>5.2</v>
      </c>
    </row>
    <row r="26" spans="1:24" s="2" customFormat="1" ht="66.75" customHeight="1">
      <c r="A26" s="12" t="s">
        <v>31</v>
      </c>
      <c r="B26" s="13" t="s">
        <v>17</v>
      </c>
      <c r="C26" s="14"/>
      <c r="D26" s="14"/>
      <c r="E26" s="14"/>
      <c r="F26" s="14"/>
      <c r="G26" s="14"/>
      <c r="H26" s="14"/>
      <c r="I26" s="14"/>
      <c r="J26" s="14"/>
      <c r="K26" s="19"/>
      <c r="L26" s="14"/>
      <c r="M26" s="19"/>
      <c r="N26" s="14"/>
      <c r="O26" s="19"/>
      <c r="P26" s="14"/>
      <c r="Q26" s="19"/>
      <c r="R26" s="14"/>
      <c r="S26" s="19"/>
      <c r="T26" s="14"/>
      <c r="U26" s="19"/>
      <c r="V26" s="14"/>
      <c r="W26" s="19"/>
      <c r="X26" s="20"/>
    </row>
    <row r="27" spans="1:24" s="2" customFormat="1" ht="151.5" customHeight="1">
      <c r="A27" s="12" t="s">
        <v>32</v>
      </c>
      <c r="B27" s="13" t="s">
        <v>56</v>
      </c>
      <c r="C27" s="14">
        <f>F27+H27+J27+L27+N27+P27+R27+T27+V27</f>
        <v>270.1</v>
      </c>
      <c r="D27" s="14">
        <f>G27+I27+K27+M27+O27+Q27+S27+U27+W27</f>
        <v>162.4</v>
      </c>
      <c r="E27" s="14">
        <f>D27/C27*100</f>
        <v>60.1258793039615</v>
      </c>
      <c r="F27" s="14">
        <v>27.7</v>
      </c>
      <c r="G27" s="14">
        <v>0</v>
      </c>
      <c r="H27" s="14">
        <v>17.2</v>
      </c>
      <c r="I27" s="14">
        <v>2.3</v>
      </c>
      <c r="J27" s="14">
        <v>16.5</v>
      </c>
      <c r="K27" s="19">
        <v>27.2</v>
      </c>
      <c r="L27" s="14">
        <v>72</v>
      </c>
      <c r="M27" s="19">
        <v>1.4</v>
      </c>
      <c r="N27" s="14">
        <v>18.5</v>
      </c>
      <c r="O27" s="19">
        <v>50</v>
      </c>
      <c r="P27" s="14">
        <v>68.4</v>
      </c>
      <c r="Q27" s="19">
        <v>68.9</v>
      </c>
      <c r="R27" s="14">
        <v>15.8</v>
      </c>
      <c r="S27" s="19">
        <v>1.1</v>
      </c>
      <c r="T27" s="14">
        <v>18</v>
      </c>
      <c r="U27" s="19">
        <v>10.8</v>
      </c>
      <c r="V27" s="14">
        <v>16</v>
      </c>
      <c r="W27" s="19">
        <v>0.7</v>
      </c>
      <c r="X27" s="49">
        <f>C27-D27</f>
        <v>107.70000000000002</v>
      </c>
    </row>
    <row r="28" spans="1:24" s="2" customFormat="1" ht="61.5" customHeight="1">
      <c r="A28" s="42" t="s">
        <v>33</v>
      </c>
      <c r="B28" s="43" t="s">
        <v>37</v>
      </c>
      <c r="C28" s="44">
        <f>F28+H28+J28+L28+N28+P28+R28+T28+V28</f>
        <v>12.200000000000001</v>
      </c>
      <c r="D28" s="44">
        <f>G28+I28+K28+M28+O28+Q28+S28+U28+W28</f>
        <v>0</v>
      </c>
      <c r="E28" s="45">
        <f>D28/C28*100</f>
        <v>0</v>
      </c>
      <c r="F28" s="45">
        <f aca="true" t="shared" si="15" ref="F28:K28">F30+F31</f>
        <v>0.4</v>
      </c>
      <c r="G28" s="45">
        <f t="shared" si="15"/>
        <v>0</v>
      </c>
      <c r="H28" s="45">
        <f t="shared" si="15"/>
        <v>0.5</v>
      </c>
      <c r="I28" s="45">
        <f t="shared" si="15"/>
        <v>0</v>
      </c>
      <c r="J28" s="45">
        <f t="shared" si="15"/>
        <v>0.2</v>
      </c>
      <c r="K28" s="45">
        <f t="shared" si="15"/>
        <v>0</v>
      </c>
      <c r="L28" s="45">
        <f aca="true" t="shared" si="16" ref="L28:Q28">L30+L31</f>
        <v>3.5</v>
      </c>
      <c r="M28" s="45">
        <f t="shared" si="16"/>
        <v>0</v>
      </c>
      <c r="N28" s="45">
        <f t="shared" si="16"/>
        <v>0.4</v>
      </c>
      <c r="O28" s="45">
        <f t="shared" si="16"/>
        <v>0</v>
      </c>
      <c r="P28" s="45">
        <f t="shared" si="16"/>
        <v>3.3000000000000003</v>
      </c>
      <c r="Q28" s="45">
        <f t="shared" si="16"/>
        <v>0</v>
      </c>
      <c r="R28" s="45">
        <f aca="true" t="shared" si="17" ref="R28:W28">R30+R31</f>
        <v>0.3</v>
      </c>
      <c r="S28" s="45">
        <f t="shared" si="17"/>
        <v>0</v>
      </c>
      <c r="T28" s="45">
        <f t="shared" si="17"/>
        <v>3.2</v>
      </c>
      <c r="U28" s="45">
        <f t="shared" si="17"/>
        <v>0</v>
      </c>
      <c r="V28" s="45">
        <f t="shared" si="17"/>
        <v>0.4</v>
      </c>
      <c r="W28" s="45">
        <f t="shared" si="17"/>
        <v>0</v>
      </c>
      <c r="X28" s="46">
        <f>C28-D28</f>
        <v>12.200000000000001</v>
      </c>
    </row>
    <row r="29" spans="1:24" s="2" customFormat="1" ht="69" customHeight="1">
      <c r="A29" s="12"/>
      <c r="B29" s="13" t="s">
        <v>5</v>
      </c>
      <c r="C29" s="14"/>
      <c r="D29" s="14"/>
      <c r="E29" s="14"/>
      <c r="F29" s="14"/>
      <c r="G29" s="14"/>
      <c r="H29" s="14"/>
      <c r="I29" s="14"/>
      <c r="J29" s="14"/>
      <c r="K29" s="19"/>
      <c r="L29" s="14"/>
      <c r="M29" s="19"/>
      <c r="N29" s="14"/>
      <c r="O29" s="19"/>
      <c r="P29" s="14"/>
      <c r="Q29" s="19"/>
      <c r="R29" s="14"/>
      <c r="S29" s="19"/>
      <c r="T29" s="14"/>
      <c r="U29" s="19"/>
      <c r="V29" s="14"/>
      <c r="W29" s="19"/>
      <c r="X29" s="21"/>
    </row>
    <row r="30" spans="1:24" s="2" customFormat="1" ht="84.75" customHeight="1">
      <c r="A30" s="12" t="s">
        <v>34</v>
      </c>
      <c r="B30" s="23" t="s">
        <v>46</v>
      </c>
      <c r="C30" s="14">
        <f aca="true" t="shared" si="18" ref="C30:D32">F30+H30+J30+L30+N30+P30+R30+T30+V30</f>
        <v>9.4</v>
      </c>
      <c r="D30" s="14">
        <f t="shared" si="18"/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9">
        <v>0</v>
      </c>
      <c r="L30" s="14">
        <v>3.1</v>
      </c>
      <c r="M30" s="19">
        <v>0</v>
      </c>
      <c r="N30" s="14">
        <v>0</v>
      </c>
      <c r="O30" s="19">
        <v>0</v>
      </c>
      <c r="P30" s="14">
        <v>3.2</v>
      </c>
      <c r="Q30" s="19">
        <v>0</v>
      </c>
      <c r="R30" s="14">
        <v>0</v>
      </c>
      <c r="S30" s="19">
        <v>0</v>
      </c>
      <c r="T30" s="14">
        <v>3.1</v>
      </c>
      <c r="U30" s="19">
        <v>0</v>
      </c>
      <c r="V30" s="14">
        <v>0</v>
      </c>
      <c r="W30" s="19">
        <v>0</v>
      </c>
      <c r="X30" s="50">
        <f>C30-D30</f>
        <v>9.4</v>
      </c>
    </row>
    <row r="31" spans="1:24" s="2" customFormat="1" ht="95.25" customHeight="1">
      <c r="A31" s="12" t="s">
        <v>35</v>
      </c>
      <c r="B31" s="13" t="s">
        <v>42</v>
      </c>
      <c r="C31" s="14">
        <f t="shared" si="18"/>
        <v>2.8</v>
      </c>
      <c r="D31" s="14">
        <f t="shared" si="18"/>
        <v>0</v>
      </c>
      <c r="E31" s="14">
        <f>D31/C31*100</f>
        <v>0</v>
      </c>
      <c r="F31" s="14">
        <v>0.4</v>
      </c>
      <c r="G31" s="14">
        <v>0</v>
      </c>
      <c r="H31" s="14">
        <v>0.5</v>
      </c>
      <c r="I31" s="14">
        <v>0</v>
      </c>
      <c r="J31" s="14">
        <v>0.2</v>
      </c>
      <c r="K31" s="19">
        <v>0</v>
      </c>
      <c r="L31" s="14">
        <v>0.4</v>
      </c>
      <c r="M31" s="19">
        <v>0</v>
      </c>
      <c r="N31" s="14">
        <v>0.4</v>
      </c>
      <c r="O31" s="19">
        <v>0</v>
      </c>
      <c r="P31" s="14">
        <v>0.1</v>
      </c>
      <c r="Q31" s="19">
        <v>0</v>
      </c>
      <c r="R31" s="14">
        <v>0.3</v>
      </c>
      <c r="S31" s="19">
        <v>0</v>
      </c>
      <c r="T31" s="14">
        <v>0.1</v>
      </c>
      <c r="U31" s="19">
        <v>0</v>
      </c>
      <c r="V31" s="14">
        <v>0.4</v>
      </c>
      <c r="W31" s="19">
        <v>0</v>
      </c>
      <c r="X31" s="49">
        <f>C31-D31</f>
        <v>2.8</v>
      </c>
    </row>
    <row r="32" spans="1:24" s="2" customFormat="1" ht="63.75" customHeight="1">
      <c r="A32" s="24" t="s">
        <v>36</v>
      </c>
      <c r="B32" s="25" t="s">
        <v>51</v>
      </c>
      <c r="C32" s="44">
        <f t="shared" si="18"/>
        <v>278.6</v>
      </c>
      <c r="D32" s="44">
        <f t="shared" si="18"/>
        <v>278.6</v>
      </c>
      <c r="E32" s="45">
        <f>D32/C32*100</f>
        <v>100</v>
      </c>
      <c r="F32" s="26">
        <v>0</v>
      </c>
      <c r="G32" s="26">
        <v>0</v>
      </c>
      <c r="H32" s="26">
        <v>0</v>
      </c>
      <c r="I32" s="26">
        <v>0</v>
      </c>
      <c r="J32" s="26">
        <f>J34</f>
        <v>0</v>
      </c>
      <c r="K32" s="26">
        <v>0</v>
      </c>
      <c r="L32" s="26">
        <f>L34</f>
        <v>0</v>
      </c>
      <c r="M32" s="26">
        <v>0</v>
      </c>
      <c r="N32" s="26">
        <f>N34</f>
        <v>0</v>
      </c>
      <c r="O32" s="26">
        <v>0</v>
      </c>
      <c r="P32" s="26">
        <f>P34</f>
        <v>278.6</v>
      </c>
      <c r="Q32" s="26">
        <v>0</v>
      </c>
      <c r="R32" s="26">
        <f>R34</f>
        <v>0</v>
      </c>
      <c r="S32" s="26">
        <f>S34</f>
        <v>278.6</v>
      </c>
      <c r="T32" s="26">
        <f>T34</f>
        <v>0</v>
      </c>
      <c r="U32" s="26">
        <v>0</v>
      </c>
      <c r="V32" s="26">
        <f>V34</f>
        <v>0</v>
      </c>
      <c r="W32" s="26">
        <v>0</v>
      </c>
      <c r="X32" s="27">
        <f>C32-D32</f>
        <v>0</v>
      </c>
    </row>
    <row r="33" spans="1:24" s="2" customFormat="1" ht="58.5" customHeight="1">
      <c r="A33" s="12"/>
      <c r="B33" s="13" t="s">
        <v>5</v>
      </c>
      <c r="C33" s="14"/>
      <c r="D33" s="14"/>
      <c r="E33" s="28"/>
      <c r="F33" s="28"/>
      <c r="G33" s="28"/>
      <c r="H33" s="28"/>
      <c r="I33" s="28"/>
      <c r="J33" s="28"/>
      <c r="K33" s="29"/>
      <c r="L33" s="28"/>
      <c r="M33" s="29"/>
      <c r="N33" s="28"/>
      <c r="O33" s="29"/>
      <c r="P33" s="28"/>
      <c r="Q33" s="29"/>
      <c r="R33" s="28"/>
      <c r="S33" s="29"/>
      <c r="T33" s="28"/>
      <c r="U33" s="29"/>
      <c r="V33" s="28"/>
      <c r="W33" s="29"/>
      <c r="X33" s="30"/>
    </row>
    <row r="34" spans="1:24" s="2" customFormat="1" ht="95.25" customHeight="1">
      <c r="A34" s="32" t="s">
        <v>61</v>
      </c>
      <c r="B34" s="33" t="s">
        <v>60</v>
      </c>
      <c r="C34" s="14">
        <f>F34+H34+J34+L34+N34+P34+R34+T34+V34</f>
        <v>278.6</v>
      </c>
      <c r="D34" s="14">
        <f>G34+I34+K34+M34+O34+Q34+S34+U34+W34</f>
        <v>278.6</v>
      </c>
      <c r="E34" s="14">
        <f>D34/C34*100</f>
        <v>100</v>
      </c>
      <c r="F34" s="14">
        <v>0</v>
      </c>
      <c r="G34" s="14">
        <v>0</v>
      </c>
      <c r="H34" s="14">
        <v>0</v>
      </c>
      <c r="I34" s="14">
        <v>0</v>
      </c>
      <c r="J34" s="15">
        <v>0</v>
      </c>
      <c r="K34" s="16">
        <v>0</v>
      </c>
      <c r="L34" s="15">
        <v>0</v>
      </c>
      <c r="M34" s="16">
        <v>0</v>
      </c>
      <c r="N34" s="15">
        <v>0</v>
      </c>
      <c r="O34" s="16">
        <v>0</v>
      </c>
      <c r="P34" s="15">
        <v>278.6</v>
      </c>
      <c r="Q34" s="16">
        <v>0</v>
      </c>
      <c r="R34" s="15">
        <v>0</v>
      </c>
      <c r="S34" s="16">
        <v>278.6</v>
      </c>
      <c r="T34" s="15">
        <v>0</v>
      </c>
      <c r="U34" s="16">
        <v>0</v>
      </c>
      <c r="V34" s="15">
        <v>0</v>
      </c>
      <c r="W34" s="16">
        <v>0</v>
      </c>
      <c r="X34" s="31">
        <f>C34-D34</f>
        <v>0</v>
      </c>
    </row>
    <row r="35" spans="1:24" s="2" customFormat="1" ht="59.25" customHeight="1" thickBot="1">
      <c r="A35" s="34"/>
      <c r="B35" s="35" t="s">
        <v>47</v>
      </c>
      <c r="C35" s="36">
        <f>C8+C32</f>
        <v>13841.1</v>
      </c>
      <c r="D35" s="36">
        <f>D8+D32</f>
        <v>11055.300000000001</v>
      </c>
      <c r="E35" s="37">
        <f>D35/C35*100</f>
        <v>79.87298697357869</v>
      </c>
      <c r="F35" s="36">
        <f aca="true" t="shared" si="19" ref="F35:K35">F8+F32</f>
        <v>1638.8000000000002</v>
      </c>
      <c r="G35" s="36">
        <f t="shared" si="19"/>
        <v>165.79999999999998</v>
      </c>
      <c r="H35" s="36">
        <f t="shared" si="19"/>
        <v>1616.5</v>
      </c>
      <c r="I35" s="36">
        <f t="shared" si="19"/>
        <v>1116.3</v>
      </c>
      <c r="J35" s="36">
        <f t="shared" si="19"/>
        <v>1599.4</v>
      </c>
      <c r="K35" s="36">
        <f t="shared" si="19"/>
        <v>1272.3000000000002</v>
      </c>
      <c r="L35" s="36">
        <f aca="true" t="shared" si="20" ref="L35:Q35">L8+L32</f>
        <v>1601.2</v>
      </c>
      <c r="M35" s="36">
        <f t="shared" si="20"/>
        <v>1650.6</v>
      </c>
      <c r="N35" s="36">
        <f t="shared" si="20"/>
        <v>1298.8</v>
      </c>
      <c r="O35" s="36">
        <f t="shared" si="20"/>
        <v>1257.6</v>
      </c>
      <c r="P35" s="36">
        <f>P8+P32</f>
        <v>1768</v>
      </c>
      <c r="Q35" s="36">
        <f t="shared" si="20"/>
        <v>1559.3999999999999</v>
      </c>
      <c r="R35" s="36">
        <f aca="true" t="shared" si="21" ref="R35:W35">R8+R32</f>
        <v>1494.2999999999997</v>
      </c>
      <c r="S35" s="36">
        <f t="shared" si="21"/>
        <v>1555.3000000000002</v>
      </c>
      <c r="T35" s="36">
        <f t="shared" si="21"/>
        <v>1394.6</v>
      </c>
      <c r="U35" s="36">
        <f t="shared" si="21"/>
        <v>1563.8000000000002</v>
      </c>
      <c r="V35" s="36">
        <f t="shared" si="21"/>
        <v>1429.5000000000002</v>
      </c>
      <c r="W35" s="36">
        <f t="shared" si="21"/>
        <v>914.1999999999999</v>
      </c>
      <c r="X35" s="38">
        <f>C35-D35</f>
        <v>2785.7999999999993</v>
      </c>
    </row>
    <row r="36" spans="1:23" ht="45.75" customHeight="1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58.5" customHeight="1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37.5" customHeight="1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4" ht="50.25">
      <c r="A39" s="3"/>
      <c r="B39" s="51" t="s">
        <v>54</v>
      </c>
      <c r="C39" s="48"/>
      <c r="D39" s="48"/>
      <c r="E39" s="48"/>
      <c r="F39" s="48"/>
      <c r="G39" s="48"/>
      <c r="H39" s="48"/>
      <c r="I39" s="48"/>
      <c r="J39" s="67" t="s">
        <v>67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</row>
    <row r="40" spans="1:23" ht="44.25">
      <c r="A40" s="3"/>
      <c r="B40" s="5"/>
      <c r="C40" s="5"/>
      <c r="D40" s="5"/>
      <c r="E40" s="74" t="s">
        <v>40</v>
      </c>
      <c r="F40" s="74"/>
      <c r="G40" s="74"/>
      <c r="H40" s="74"/>
      <c r="I40" s="7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2.7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</sheetData>
  <sheetProtection/>
  <mergeCells count="20">
    <mergeCell ref="J39:X39"/>
    <mergeCell ref="C5:E6"/>
    <mergeCell ref="X5:X7"/>
    <mergeCell ref="R6:S6"/>
    <mergeCell ref="E40:I40"/>
    <mergeCell ref="F6:G6"/>
    <mergeCell ref="J6:K6"/>
    <mergeCell ref="L6:M6"/>
    <mergeCell ref="N6:O6"/>
    <mergeCell ref="P6:Q6"/>
    <mergeCell ref="T6:U6"/>
    <mergeCell ref="V6:W6"/>
    <mergeCell ref="F5:W5"/>
    <mergeCell ref="A1:X1"/>
    <mergeCell ref="A2:X2"/>
    <mergeCell ref="A3:X3"/>
    <mergeCell ref="H6:I6"/>
    <mergeCell ref="B5:B7"/>
    <mergeCell ref="A5:A7"/>
    <mergeCell ref="A4:X4"/>
  </mergeCells>
  <printOptions/>
  <pageMargins left="0.7874015748031497" right="0.3937007874015748" top="0.7874015748031497" bottom="0.3937007874015748" header="0.31496062992125984" footer="0.31496062992125984"/>
  <pageSetup fitToHeight="2" fitToWidth="2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Natasha</cp:lastModifiedBy>
  <cp:lastPrinted>2021-10-06T11:57:12Z</cp:lastPrinted>
  <dcterms:created xsi:type="dcterms:W3CDTF">2016-03-28T07:13:45Z</dcterms:created>
  <dcterms:modified xsi:type="dcterms:W3CDTF">2021-10-06T11:57:19Z</dcterms:modified>
  <cp:category/>
  <cp:version/>
  <cp:contentType/>
  <cp:contentStatus/>
</cp:coreProperties>
</file>