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6588" tabRatio="603" activeTab="0"/>
  </bookViews>
  <sheets>
    <sheet name="1" sheetId="1" r:id="rId1"/>
  </sheets>
  <definedNames>
    <definedName name="_xlnm.Print_Titles" localSheetId="0">'1'!$4:$7</definedName>
  </definedNames>
  <calcPr fullCalcOnLoad="1"/>
</workbook>
</file>

<file path=xl/sharedStrings.xml><?xml version="1.0" encoding="utf-8"?>
<sst xmlns="http://schemas.openxmlformats.org/spreadsheetml/2006/main" count="109" uniqueCount="98">
  <si>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</si>
  <si>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</si>
  <si>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</si>
  <si>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</si>
  <si>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</si>
  <si>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</si>
  <si>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</si>
  <si>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</si>
  <si>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</si>
  <si>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</si>
  <si>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</si>
  <si>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Орендна плата за землю з юридичних осіб</t>
  </si>
  <si>
    <t>Земельний податок з фізичних осіб</t>
  </si>
  <si>
    <t>Орендна плата за землю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</si>
  <si>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</si>
  <si>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</si>
  <si>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</si>
  <si>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</si>
  <si>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</si>
  <si>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</si>
  <si>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</si>
  <si>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</si>
  <si>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</si>
  <si>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</si>
  <si>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</si>
  <si>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</si>
  <si>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</si>
  <si>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</si>
  <si>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</si>
  <si>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</si>
  <si>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</si>
  <si>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</si>
  <si>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</si>
  <si>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</si>
  <si>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</si>
  <si>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</si>
  <si>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</si>
  <si>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Р.В.Роїк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</si>
  <si>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</si>
  <si>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</si>
  <si>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</si>
  <si>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</si>
  <si>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</si>
  <si>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</si>
  <si>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</si>
  <si>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</si>
  <si>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Збір за провадження деяких видів 
     підприємницької діяльності, що справлявся 
     до 1 січня 2015 року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</si>
  <si>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</si>
  <si>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</si>
  <si>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</si>
  <si>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</si>
  <si>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</si>
  <si>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 Надходження коштів від Державного фонду
      дорогоціних металів і дорогоцінного каміння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</si>
  <si>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</si>
  <si>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</si>
  <si>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</si>
  <si>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>Комунальний податок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</si>
  <si>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</si>
  <si>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</si>
  <si>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</si>
  <si>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</si>
  <si>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</si>
  <si>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</si>
  <si>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</si>
  <si>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 також 
      валютні цінності і грошові кошти, власники
      яких невідомі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</si>
  <si>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</si>
  <si>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</si>
  <si>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</si>
  <si>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Крім того: власні надходження бюджетних установ до спеціального фонду міського бюджету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</si>
  <si>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</si>
  <si>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</si>
  <si>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</si>
  <si>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</si>
  <si>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</si>
  <si>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</si>
  <si>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</si>
  <si>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</si>
  <si>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 xml:space="preserve">    Кошти за шкоду, що заподіяна на земельних 
    ділянках державної та комунальної власності, 
    які не надані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 погіршення 
    якості грунтовго покриву тощо та за 
    неодержання доходів у звязку з тимчасовим 
    невикористанням земельних ділянок</t>
  </si>
  <si>
    <t xml:space="preserve">      Рентна плата за спеціальне
      використання води </t>
  </si>
  <si>
    <t>Рентна плата та плата за використання інших природних ресурсів за користування надрами</t>
  </si>
  <si>
    <t>Місцеві податки та збори, що сплачуються (перераховуються) згідно з Податковим кодеком України</t>
  </si>
  <si>
    <t xml:space="preserve">       Кошти гарантійного та реєстраційного внесків,
       що визначені Законом України 'Про оренду
       державного та комунального майна', які 
       підлягають перерахуванню оператором 
       електронного майданчика до відповідного 
       бюджету</t>
  </si>
  <si>
    <t xml:space="preserve">     Рентна плата за користування надрами для
     видобування інших корисних копалин 
     загально- державного значення</t>
  </si>
  <si>
    <t xml:space="preserve">      Адміністративні штрафи та штрафні санкції    
      за порушення законодавства у сфері 
      виробництва та обігу алкогольних напоїв 
      та тютюнових  виробів</t>
  </si>
  <si>
    <t xml:space="preserve">       Плата за ліцензії на певні види   
       господарської діяльності та сертифікати, 
       що видаються  Радою міністрів Автономної     
       Республіки Крим, виконавчими органами 
       місцевих рад і місцевими органами 
      виконавчої влади </t>
  </si>
  <si>
    <t>План на  січень-березень  2022 року</t>
  </si>
  <si>
    <t>Надійшло за січень-березень 2022 року</t>
  </si>
  <si>
    <t xml:space="preserve">% виконання плану за січень-березень 2022 року </t>
  </si>
  <si>
    <t>Надійшло за січень-березень 2021 року</t>
  </si>
  <si>
    <t>Надійшло за   січень-березень 2022 року</t>
  </si>
  <si>
    <t>План на 2022 рік</t>
  </si>
  <si>
    <t>тис. грн</t>
  </si>
  <si>
    <t xml:space="preserve">      Плата за скорочення термінів надання послуг 
      у сфері державної реєстрації речових прав на
      нерухоме майно та їх обтяжень і державної 
      реєстрації юридичних осіб, фізичних осіб - 
      підприємців та громадських формувань, 
      а також плата за надання інших платних
      послуг</t>
  </si>
  <si>
    <t>Відхилення надходжень за січень-березень  2022 року від січня-березня 2021 року</t>
  </si>
  <si>
    <t>Порівняльний аналіз надходжень до бюджету ПМТГ за І квартал 2021-2022 років</t>
  </si>
  <si>
    <t>Відхилення надходжень за
січень - березень  2022 року від січня - березня 2021 року</t>
  </si>
  <si>
    <t>Надійшло за   січень-березень 2021 року</t>
  </si>
  <si>
    <t xml:space="preserve">    Податок та збір на доходи фізичних осіб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</si>
</sst>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77" fontId="9" fillId="33" borderId="0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ill="1" applyAlignment="1">
      <alignment/>
    </xf>
    <xf numFmtId="177" fontId="9" fillId="33" borderId="0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5" fillId="33" borderId="10" xfId="0" applyFont="1" applyFill="1" applyBorder="1" applyAlignment="1">
      <alignment wrapText="1" shrinkToFi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 shrinkToFit="1"/>
    </xf>
    <xf numFmtId="177" fontId="8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77" fontId="13" fillId="33" borderId="10" xfId="0" applyNumberFormat="1" applyFont="1" applyFill="1" applyBorder="1" applyAlignment="1">
      <alignment/>
    </xf>
    <xf numFmtId="177" fontId="8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177" fontId="8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 shrinkToFit="1"/>
    </xf>
    <xf numFmtId="177" fontId="8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wrapText="1" shrinkToFit="1"/>
    </xf>
    <xf numFmtId="177" fontId="8" fillId="33" borderId="10" xfId="0" applyNumberFormat="1" applyFont="1" applyFill="1" applyBorder="1" applyAlignment="1">
      <alignment/>
    </xf>
    <xf numFmtId="177" fontId="8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 horizontal="center"/>
    </xf>
    <xf numFmtId="177" fontId="9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77" fontId="1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7" fontId="48" fillId="33" borderId="10" xfId="0" applyNumberFormat="1" applyFont="1" applyFill="1" applyBorder="1" applyAlignment="1">
      <alignment horizontal="center"/>
    </xf>
    <xf numFmtId="177" fontId="48" fillId="33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77" zoomScaleNormal="77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1" sqref="A11"/>
    </sheetView>
  </sheetViews>
  <sheetFormatPr defaultColWidth="9.375" defaultRowHeight="12.75"/>
  <cols>
    <col min="1" max="1" width="51.50390625" style="1" customWidth="1"/>
    <col min="2" max="2" width="10.375" style="1" customWidth="1"/>
    <col min="3" max="3" width="13.875" style="10" customWidth="1"/>
    <col min="4" max="4" width="14.00390625" style="21" customWidth="1"/>
    <col min="5" max="5" width="14.125" style="10" customWidth="1"/>
    <col min="6" max="6" width="11.00390625" style="10" customWidth="1"/>
    <col min="7" max="7" width="12.50390625" style="10" customWidth="1"/>
    <col min="8" max="9" width="11.50390625" style="10" customWidth="1"/>
    <col min="10" max="11" width="9.375" style="10" customWidth="1"/>
    <col min="12" max="16384" width="9.375" style="1" customWidth="1"/>
  </cols>
  <sheetData>
    <row r="1" spans="1:9" ht="23.25" customHeight="1">
      <c r="A1" s="86" t="s">
        <v>94</v>
      </c>
      <c r="B1" s="86"/>
      <c r="C1" s="86"/>
      <c r="D1" s="86"/>
      <c r="E1" s="86"/>
      <c r="F1" s="86"/>
      <c r="G1" s="86"/>
      <c r="H1" s="86"/>
      <c r="I1" s="86"/>
    </row>
    <row r="2" spans="1:9" ht="18.75" customHeight="1">
      <c r="A2" s="3"/>
      <c r="B2" s="3"/>
      <c r="C2" s="14"/>
      <c r="D2" s="14"/>
      <c r="E2" s="14"/>
      <c r="F2" s="14"/>
      <c r="G2" s="14"/>
      <c r="H2" s="14"/>
      <c r="I2" s="14"/>
    </row>
    <row r="3" spans="2:9" ht="14.25" customHeight="1">
      <c r="B3" s="2"/>
      <c r="C3" s="15"/>
      <c r="D3" s="15"/>
      <c r="E3" s="16"/>
      <c r="I3" s="29" t="s">
        <v>91</v>
      </c>
    </row>
    <row r="4" spans="1:9" ht="14.25" customHeight="1">
      <c r="A4" s="87" t="s">
        <v>3</v>
      </c>
      <c r="B4" s="87" t="s">
        <v>4</v>
      </c>
      <c r="C4" s="85" t="s">
        <v>96</v>
      </c>
      <c r="D4" s="85" t="s">
        <v>85</v>
      </c>
      <c r="E4" s="85" t="s">
        <v>86</v>
      </c>
      <c r="F4" s="85" t="s">
        <v>87</v>
      </c>
      <c r="G4" s="85"/>
      <c r="H4" s="85" t="s">
        <v>93</v>
      </c>
      <c r="I4" s="85"/>
    </row>
    <row r="5" spans="1:9" ht="66" customHeight="1">
      <c r="A5" s="87"/>
      <c r="B5" s="87"/>
      <c r="C5" s="85"/>
      <c r="D5" s="85"/>
      <c r="E5" s="85"/>
      <c r="F5" s="85"/>
      <c r="G5" s="85"/>
      <c r="H5" s="85"/>
      <c r="I5" s="85"/>
    </row>
    <row r="6" spans="1:9" ht="23.25" customHeight="1">
      <c r="A6" s="87"/>
      <c r="B6" s="87"/>
      <c r="C6" s="85"/>
      <c r="D6" s="85"/>
      <c r="E6" s="85"/>
      <c r="F6" s="31" t="s">
        <v>24</v>
      </c>
      <c r="G6" s="32" t="s">
        <v>23</v>
      </c>
      <c r="H6" s="32" t="s">
        <v>23</v>
      </c>
      <c r="I6" s="31" t="s">
        <v>24</v>
      </c>
    </row>
    <row r="7" spans="1:10" ht="16.5" customHeight="1">
      <c r="A7" s="33">
        <v>1</v>
      </c>
      <c r="B7" s="33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27"/>
    </row>
    <row r="8" spans="1:9" ht="16.5" customHeight="1">
      <c r="A8" s="35" t="s">
        <v>8</v>
      </c>
      <c r="B8" s="33"/>
      <c r="C8" s="34"/>
      <c r="D8" s="34"/>
      <c r="E8" s="34"/>
      <c r="F8" s="36"/>
      <c r="G8" s="36"/>
      <c r="H8" s="36"/>
      <c r="I8" s="36"/>
    </row>
    <row r="9" spans="1:9" ht="16.5" customHeight="1">
      <c r="A9" s="37" t="s">
        <v>0</v>
      </c>
      <c r="B9" s="38">
        <v>100000</v>
      </c>
      <c r="C9" s="39">
        <f>C10+C13+C16+C21</f>
        <v>134043.3</v>
      </c>
      <c r="D9" s="39">
        <f>D10+D13+D16+D21</f>
        <v>161825.5</v>
      </c>
      <c r="E9" s="39">
        <f>E10+E13+E16+E21</f>
        <v>164726.40000000002</v>
      </c>
      <c r="F9" s="39">
        <f aca="true" t="shared" si="0" ref="F9:F52">E9/D9*100</f>
        <v>101.79260994095493</v>
      </c>
      <c r="G9" s="39">
        <f>E9-D9</f>
        <v>2900.9000000000233</v>
      </c>
      <c r="H9" s="40">
        <f aca="true" t="shared" si="1" ref="H9:H15">E9-C9</f>
        <v>30683.100000000035</v>
      </c>
      <c r="I9" s="40">
        <f>E9/C9*100</f>
        <v>122.89043913422009</v>
      </c>
    </row>
    <row r="10" spans="1:9" ht="32.25" customHeight="1">
      <c r="A10" s="41" t="s">
        <v>38</v>
      </c>
      <c r="B10" s="38">
        <v>110000</v>
      </c>
      <c r="C10" s="39">
        <f>C11+C12</f>
        <v>85690.7</v>
      </c>
      <c r="D10" s="39">
        <f>D11+D12</f>
        <v>109730</v>
      </c>
      <c r="E10" s="39">
        <f>E11+E12</f>
        <v>110947.40000000001</v>
      </c>
      <c r="F10" s="39">
        <f t="shared" si="0"/>
        <v>101.10945046933382</v>
      </c>
      <c r="G10" s="39">
        <f aca="true" t="shared" si="2" ref="G10:G23">E10-D10</f>
        <v>1217.4000000000087</v>
      </c>
      <c r="H10" s="40">
        <f t="shared" si="1"/>
        <v>25256.70000000001</v>
      </c>
      <c r="I10" s="40">
        <f aca="true" t="shared" si="3" ref="I10:I82">E10/C10*100</f>
        <v>129.47426033396857</v>
      </c>
    </row>
    <row r="11" spans="1:9" ht="18.75" customHeight="1">
      <c r="A11" s="42" t="s">
        <v>97</v>
      </c>
      <c r="B11" s="38">
        <v>110100</v>
      </c>
      <c r="C11" s="39">
        <v>85358</v>
      </c>
      <c r="D11" s="39">
        <v>109180</v>
      </c>
      <c r="E11" s="39">
        <v>110657.3</v>
      </c>
      <c r="F11" s="39">
        <f t="shared" si="0"/>
        <v>101.35308664590585</v>
      </c>
      <c r="G11" s="39">
        <f t="shared" si="2"/>
        <v>1477.300000000003</v>
      </c>
      <c r="H11" s="40">
        <f t="shared" si="1"/>
        <v>25299.300000000003</v>
      </c>
      <c r="I11" s="40">
        <f t="shared" si="3"/>
        <v>129.6390496497106</v>
      </c>
    </row>
    <row r="12" spans="1:9" ht="15" customHeight="1">
      <c r="A12" s="42" t="s">
        <v>9</v>
      </c>
      <c r="B12" s="38">
        <v>110200</v>
      </c>
      <c r="C12" s="39">
        <v>332.7</v>
      </c>
      <c r="D12" s="39">
        <v>550</v>
      </c>
      <c r="E12" s="39">
        <v>290.1</v>
      </c>
      <c r="F12" s="39">
        <f t="shared" si="0"/>
        <v>52.74545454545455</v>
      </c>
      <c r="G12" s="39">
        <f t="shared" si="2"/>
        <v>-259.9</v>
      </c>
      <c r="H12" s="40">
        <f t="shared" si="1"/>
        <v>-42.599999999999966</v>
      </c>
      <c r="I12" s="40">
        <f t="shared" si="3"/>
        <v>87.19567177637512</v>
      </c>
    </row>
    <row r="13" spans="1:9" ht="31.5" customHeight="1">
      <c r="A13" s="43" t="s">
        <v>79</v>
      </c>
      <c r="B13" s="38">
        <v>130000</v>
      </c>
      <c r="C13" s="39">
        <f>C14+C15</f>
        <v>1.8</v>
      </c>
      <c r="D13" s="39">
        <f>D15</f>
        <v>2.5</v>
      </c>
      <c r="E13" s="39">
        <f>E14+E15</f>
        <v>3.6</v>
      </c>
      <c r="F13" s="39">
        <f t="shared" si="0"/>
        <v>144</v>
      </c>
      <c r="G13" s="39">
        <f t="shared" si="2"/>
        <v>1.1</v>
      </c>
      <c r="H13" s="40">
        <f t="shared" si="1"/>
        <v>1.8</v>
      </c>
      <c r="I13" s="40">
        <f t="shared" si="3"/>
        <v>200</v>
      </c>
    </row>
    <row r="14" spans="1:9" ht="33" customHeight="1">
      <c r="A14" s="30" t="s">
        <v>78</v>
      </c>
      <c r="B14" s="38">
        <v>130200</v>
      </c>
      <c r="C14" s="39">
        <v>0.1</v>
      </c>
      <c r="D14" s="39"/>
      <c r="E14" s="39"/>
      <c r="F14" s="39"/>
      <c r="G14" s="39"/>
      <c r="H14" s="40"/>
      <c r="I14" s="44"/>
    </row>
    <row r="15" spans="1:9" ht="45" customHeight="1">
      <c r="A15" s="45" t="s">
        <v>82</v>
      </c>
      <c r="B15" s="38">
        <v>130301</v>
      </c>
      <c r="C15" s="39">
        <v>1.7</v>
      </c>
      <c r="D15" s="39">
        <v>2.5</v>
      </c>
      <c r="E15" s="39">
        <v>3.6</v>
      </c>
      <c r="F15" s="39">
        <f t="shared" si="0"/>
        <v>144</v>
      </c>
      <c r="G15" s="39">
        <f t="shared" si="2"/>
        <v>1.1</v>
      </c>
      <c r="H15" s="40">
        <f t="shared" si="1"/>
        <v>1.9000000000000001</v>
      </c>
      <c r="I15" s="46">
        <f>E15/C15*100</f>
        <v>211.76470588235296</v>
      </c>
    </row>
    <row r="16" spans="1:9" ht="15" customHeight="1">
      <c r="A16" s="42" t="s">
        <v>58</v>
      </c>
      <c r="B16" s="38">
        <v>140000</v>
      </c>
      <c r="C16" s="39">
        <f>C17+C18+C19</f>
        <v>9971.7</v>
      </c>
      <c r="D16" s="39">
        <f>D17+D18+D19</f>
        <v>11625</v>
      </c>
      <c r="E16" s="39">
        <f>E17+E18+E19</f>
        <v>9426.4</v>
      </c>
      <c r="F16" s="39">
        <f>E16/D16*100</f>
        <v>81.08731182795698</v>
      </c>
      <c r="G16" s="39">
        <f>E16-D16</f>
        <v>-2198.6000000000004</v>
      </c>
      <c r="H16" s="40">
        <f aca="true" t="shared" si="4" ref="H16:H23">E16-C16</f>
        <v>-545.3000000000011</v>
      </c>
      <c r="I16" s="46">
        <f>E16/C16*100</f>
        <v>94.53152421352426</v>
      </c>
    </row>
    <row r="17" spans="1:9" ht="31.5" customHeight="1">
      <c r="A17" s="45" t="s">
        <v>59</v>
      </c>
      <c r="B17" s="38">
        <v>140219</v>
      </c>
      <c r="C17" s="39">
        <v>837.2</v>
      </c>
      <c r="D17" s="39">
        <v>1035</v>
      </c>
      <c r="E17" s="39">
        <v>624.8</v>
      </c>
      <c r="F17" s="39">
        <f>E17/D17*100</f>
        <v>60.3671497584541</v>
      </c>
      <c r="G17" s="39">
        <f>E17-D17</f>
        <v>-410.20000000000005</v>
      </c>
      <c r="H17" s="40">
        <f t="shared" si="4"/>
        <v>-212.4000000000001</v>
      </c>
      <c r="I17" s="40">
        <f>E17/C17*100</f>
        <v>74.62971810797897</v>
      </c>
    </row>
    <row r="18" spans="1:9" ht="32.25" customHeight="1">
      <c r="A18" s="45" t="s">
        <v>60</v>
      </c>
      <c r="B18" s="38">
        <v>140319</v>
      </c>
      <c r="C18" s="39">
        <v>2820.8</v>
      </c>
      <c r="D18" s="39">
        <v>3490</v>
      </c>
      <c r="E18" s="39">
        <v>2105.2</v>
      </c>
      <c r="F18" s="39">
        <f>E18/D18*100</f>
        <v>60.32091690544412</v>
      </c>
      <c r="G18" s="39">
        <f>E18-D18</f>
        <v>-1384.8000000000002</v>
      </c>
      <c r="H18" s="40">
        <f t="shared" si="4"/>
        <v>-715.6000000000004</v>
      </c>
      <c r="I18" s="40">
        <f>E18/C18*100</f>
        <v>74.63131026659102</v>
      </c>
    </row>
    <row r="19" spans="1:9" ht="45.75" customHeight="1">
      <c r="A19" s="45" t="s">
        <v>67</v>
      </c>
      <c r="B19" s="38">
        <v>140400</v>
      </c>
      <c r="C19" s="39">
        <v>6313.7</v>
      </c>
      <c r="D19" s="39">
        <v>7100</v>
      </c>
      <c r="E19" s="39">
        <v>6696.4</v>
      </c>
      <c r="F19" s="39">
        <f t="shared" si="0"/>
        <v>94.31549295774647</v>
      </c>
      <c r="G19" s="39">
        <f t="shared" si="2"/>
        <v>-403.60000000000036</v>
      </c>
      <c r="H19" s="40">
        <f t="shared" si="4"/>
        <v>382.6999999999998</v>
      </c>
      <c r="I19" s="40">
        <f t="shared" si="3"/>
        <v>106.0614219871074</v>
      </c>
    </row>
    <row r="20" spans="1:9" ht="18" customHeight="1" hidden="1">
      <c r="A20" s="45" t="s">
        <v>56</v>
      </c>
      <c r="B20" s="38">
        <v>160102</v>
      </c>
      <c r="C20" s="39"/>
      <c r="D20" s="39"/>
      <c r="E20" s="39"/>
      <c r="F20" s="47"/>
      <c r="G20" s="39"/>
      <c r="H20" s="40">
        <f t="shared" si="4"/>
        <v>0</v>
      </c>
      <c r="I20" s="44"/>
    </row>
    <row r="21" spans="1:9" ht="48" customHeight="1">
      <c r="A21" s="43" t="s">
        <v>80</v>
      </c>
      <c r="B21" s="38">
        <v>180000</v>
      </c>
      <c r="C21" s="39">
        <f>C22+C30+C31+C32+C33</f>
        <v>38379.100000000006</v>
      </c>
      <c r="D21" s="39">
        <f>D22+D30+D31+D32+D33</f>
        <v>40468</v>
      </c>
      <c r="E21" s="39">
        <f>E22+E30+E31+E32+E33</f>
        <v>44349</v>
      </c>
      <c r="F21" s="39">
        <f t="shared" si="0"/>
        <v>109.59029356528616</v>
      </c>
      <c r="G21" s="39">
        <f t="shared" si="2"/>
        <v>3881</v>
      </c>
      <c r="H21" s="40">
        <f t="shared" si="4"/>
        <v>5969.899999999994</v>
      </c>
      <c r="I21" s="40">
        <f>E21/C21*100</f>
        <v>115.55508076010119</v>
      </c>
    </row>
    <row r="22" spans="1:9" ht="22.5" customHeight="1">
      <c r="A22" s="42" t="s">
        <v>61</v>
      </c>
      <c r="B22" s="38">
        <v>180100</v>
      </c>
      <c r="C22" s="39">
        <f>C23+C24+C29</f>
        <v>19535.2</v>
      </c>
      <c r="D22" s="39">
        <f>D23+D24+D29</f>
        <v>21532.8</v>
      </c>
      <c r="E22" s="39">
        <f>E23+E24+E29</f>
        <v>22062.800000000003</v>
      </c>
      <c r="F22" s="39">
        <f t="shared" si="0"/>
        <v>102.46136127210583</v>
      </c>
      <c r="G22" s="39">
        <f t="shared" si="2"/>
        <v>530.0000000000036</v>
      </c>
      <c r="H22" s="40">
        <f t="shared" si="4"/>
        <v>2527.600000000002</v>
      </c>
      <c r="I22" s="40">
        <f>E22/C22*100</f>
        <v>112.93869527826695</v>
      </c>
    </row>
    <row r="23" spans="1:9" ht="30" customHeight="1">
      <c r="A23" s="45" t="s">
        <v>45</v>
      </c>
      <c r="B23" s="48" t="s">
        <v>32</v>
      </c>
      <c r="C23" s="39">
        <v>2603.6</v>
      </c>
      <c r="D23" s="39">
        <v>2737.8</v>
      </c>
      <c r="E23" s="39">
        <v>2985.5</v>
      </c>
      <c r="F23" s="39">
        <f t="shared" si="0"/>
        <v>109.04741032946161</v>
      </c>
      <c r="G23" s="39">
        <f t="shared" si="2"/>
        <v>247.69999999999982</v>
      </c>
      <c r="H23" s="40">
        <f t="shared" si="4"/>
        <v>381.9000000000001</v>
      </c>
      <c r="I23" s="40">
        <f>E23/C23*100</f>
        <v>114.66815178982948</v>
      </c>
    </row>
    <row r="24" spans="1:9" ht="18" customHeight="1">
      <c r="A24" s="42" t="s">
        <v>41</v>
      </c>
      <c r="B24" s="49"/>
      <c r="C24" s="39">
        <f>C25+C26+C27+C28</f>
        <v>16902.4</v>
      </c>
      <c r="D24" s="39">
        <f>D25+D26+D27+D28</f>
        <v>18795</v>
      </c>
      <c r="E24" s="39">
        <f>E25+E26+E27+E28</f>
        <v>19071.100000000002</v>
      </c>
      <c r="F24" s="39">
        <f t="shared" si="0"/>
        <v>101.46900771481778</v>
      </c>
      <c r="G24" s="39">
        <f aca="true" t="shared" si="5" ref="G24:G67">E24-D24</f>
        <v>276.1000000000022</v>
      </c>
      <c r="H24" s="40">
        <f aca="true" t="shared" si="6" ref="H24:H52">E24-C24</f>
        <v>2168.7000000000007</v>
      </c>
      <c r="I24" s="40">
        <f t="shared" si="3"/>
        <v>112.83072226429383</v>
      </c>
    </row>
    <row r="25" spans="1:9" ht="20.25" customHeight="1">
      <c r="A25" s="42" t="s">
        <v>10</v>
      </c>
      <c r="B25" s="49">
        <v>180105</v>
      </c>
      <c r="C25" s="39">
        <v>6948.6</v>
      </c>
      <c r="D25" s="39">
        <v>7500</v>
      </c>
      <c r="E25" s="39">
        <v>7752.6</v>
      </c>
      <c r="F25" s="39">
        <f t="shared" si="0"/>
        <v>103.36800000000001</v>
      </c>
      <c r="G25" s="39">
        <f t="shared" si="5"/>
        <v>252.60000000000036</v>
      </c>
      <c r="H25" s="40">
        <f t="shared" si="6"/>
        <v>804</v>
      </c>
      <c r="I25" s="40">
        <f t="shared" si="3"/>
        <v>111.57067610741731</v>
      </c>
    </row>
    <row r="26" spans="1:9" ht="18" customHeight="1">
      <c r="A26" s="42" t="s">
        <v>11</v>
      </c>
      <c r="B26" s="49">
        <v>180106</v>
      </c>
      <c r="C26" s="39">
        <v>8800.2</v>
      </c>
      <c r="D26" s="39">
        <v>10105</v>
      </c>
      <c r="E26" s="39">
        <v>10317.6</v>
      </c>
      <c r="F26" s="39">
        <f t="shared" si="0"/>
        <v>102.1039089559624</v>
      </c>
      <c r="G26" s="39">
        <f t="shared" si="5"/>
        <v>212.60000000000036</v>
      </c>
      <c r="H26" s="40">
        <f t="shared" si="6"/>
        <v>1517.3999999999996</v>
      </c>
      <c r="I26" s="40">
        <f t="shared" si="3"/>
        <v>117.24278993659235</v>
      </c>
    </row>
    <row r="27" spans="1:9" ht="18" customHeight="1">
      <c r="A27" s="42" t="s">
        <v>12</v>
      </c>
      <c r="B27" s="49">
        <v>180107</v>
      </c>
      <c r="C27" s="39">
        <v>277</v>
      </c>
      <c r="D27" s="39">
        <v>90</v>
      </c>
      <c r="E27" s="39">
        <v>105.2</v>
      </c>
      <c r="F27" s="39">
        <f t="shared" si="0"/>
        <v>116.88888888888889</v>
      </c>
      <c r="G27" s="39">
        <f t="shared" si="5"/>
        <v>15.200000000000003</v>
      </c>
      <c r="H27" s="40">
        <f t="shared" si="6"/>
        <v>-171.8</v>
      </c>
      <c r="I27" s="40">
        <f t="shared" si="3"/>
        <v>37.978339350180505</v>
      </c>
    </row>
    <row r="28" spans="1:9" ht="18" customHeight="1">
      <c r="A28" s="42" t="s">
        <v>13</v>
      </c>
      <c r="B28" s="49">
        <v>180109</v>
      </c>
      <c r="C28" s="39">
        <v>876.6</v>
      </c>
      <c r="D28" s="39">
        <v>1100</v>
      </c>
      <c r="E28" s="39">
        <v>895.7</v>
      </c>
      <c r="F28" s="39">
        <f t="shared" si="0"/>
        <v>81.42727272727272</v>
      </c>
      <c r="G28" s="39">
        <f t="shared" si="5"/>
        <v>-204.29999999999995</v>
      </c>
      <c r="H28" s="40">
        <f t="shared" si="6"/>
        <v>19.100000000000023</v>
      </c>
      <c r="I28" s="40">
        <f t="shared" si="3"/>
        <v>102.17887291809262</v>
      </c>
    </row>
    <row r="29" spans="1:9" ht="16.5">
      <c r="A29" s="50" t="s">
        <v>39</v>
      </c>
      <c r="B29" s="48">
        <v>180111</v>
      </c>
      <c r="C29" s="39">
        <v>29.2</v>
      </c>
      <c r="D29" s="39"/>
      <c r="E29" s="39">
        <v>6.2</v>
      </c>
      <c r="F29" s="78" t="e">
        <f t="shared" si="0"/>
        <v>#DIV/0!</v>
      </c>
      <c r="G29" s="39">
        <f t="shared" si="5"/>
        <v>6.2</v>
      </c>
      <c r="H29" s="40">
        <f t="shared" si="6"/>
        <v>-23</v>
      </c>
      <c r="I29" s="40">
        <f>E29/C29*100</f>
        <v>21.232876712328768</v>
      </c>
    </row>
    <row r="30" spans="1:9" ht="30" customHeight="1">
      <c r="A30" s="45" t="s">
        <v>62</v>
      </c>
      <c r="B30" s="38">
        <v>180200</v>
      </c>
      <c r="C30" s="39">
        <v>39.3</v>
      </c>
      <c r="D30" s="39">
        <v>53.2</v>
      </c>
      <c r="E30" s="39">
        <v>30.1</v>
      </c>
      <c r="F30" s="52">
        <f t="shared" si="0"/>
        <v>56.57894736842105</v>
      </c>
      <c r="G30" s="39">
        <f t="shared" si="5"/>
        <v>-23.1</v>
      </c>
      <c r="H30" s="40">
        <f t="shared" si="6"/>
        <v>-9.199999999999996</v>
      </c>
      <c r="I30" s="40">
        <f t="shared" si="3"/>
        <v>76.59033078880408</v>
      </c>
    </row>
    <row r="31" spans="1:9" ht="18.75" customHeight="1">
      <c r="A31" s="45" t="s">
        <v>40</v>
      </c>
      <c r="B31" s="38">
        <v>180300</v>
      </c>
      <c r="C31" s="39">
        <v>37.7</v>
      </c>
      <c r="D31" s="39">
        <v>33</v>
      </c>
      <c r="E31" s="39">
        <v>30.9</v>
      </c>
      <c r="F31" s="39">
        <f t="shared" si="0"/>
        <v>93.63636363636363</v>
      </c>
      <c r="G31" s="39">
        <f t="shared" si="5"/>
        <v>-2.1000000000000014</v>
      </c>
      <c r="H31" s="40">
        <f t="shared" si="6"/>
        <v>-6.800000000000004</v>
      </c>
      <c r="I31" s="40">
        <f t="shared" si="3"/>
        <v>81.9628647214854</v>
      </c>
    </row>
    <row r="32" spans="1:9" ht="43.5" customHeight="1">
      <c r="A32" s="45" t="s">
        <v>46</v>
      </c>
      <c r="B32" s="38">
        <v>180400</v>
      </c>
      <c r="C32" s="39">
        <v>4.4</v>
      </c>
      <c r="D32" s="39"/>
      <c r="E32" s="39"/>
      <c r="F32" s="47" t="e">
        <f t="shared" si="0"/>
        <v>#DIV/0!</v>
      </c>
      <c r="G32" s="78">
        <f t="shared" si="5"/>
        <v>0</v>
      </c>
      <c r="H32" s="40">
        <f t="shared" si="6"/>
        <v>-4.4</v>
      </c>
      <c r="I32" s="79">
        <f>E32/C32*100</f>
        <v>0</v>
      </c>
    </row>
    <row r="33" spans="1:9" ht="17.25" customHeight="1">
      <c r="A33" s="53" t="s">
        <v>47</v>
      </c>
      <c r="B33" s="38">
        <v>180500</v>
      </c>
      <c r="C33" s="39">
        <v>18762.5</v>
      </c>
      <c r="D33" s="39">
        <v>18849</v>
      </c>
      <c r="E33" s="39">
        <v>22225.2</v>
      </c>
      <c r="F33" s="39">
        <f t="shared" si="0"/>
        <v>117.91182556103772</v>
      </c>
      <c r="G33" s="39">
        <f t="shared" si="5"/>
        <v>3376.2000000000007</v>
      </c>
      <c r="H33" s="40">
        <f t="shared" si="6"/>
        <v>3462.7000000000007</v>
      </c>
      <c r="I33" s="40">
        <f t="shared" si="3"/>
        <v>118.45542971352432</v>
      </c>
    </row>
    <row r="34" spans="1:9" ht="15" customHeight="1" hidden="1">
      <c r="A34" s="53" t="s">
        <v>43</v>
      </c>
      <c r="B34" s="38">
        <v>190000</v>
      </c>
      <c r="C34" s="39">
        <f>C35</f>
        <v>0</v>
      </c>
      <c r="D34" s="39">
        <f>D35</f>
        <v>0</v>
      </c>
      <c r="E34" s="39">
        <f>E35</f>
        <v>0</v>
      </c>
      <c r="F34" s="47" t="e">
        <f>E34/D34*100</f>
        <v>#DIV/0!</v>
      </c>
      <c r="G34" s="39">
        <f>E34-D34</f>
        <v>0</v>
      </c>
      <c r="H34" s="40">
        <f t="shared" si="6"/>
        <v>0</v>
      </c>
      <c r="I34" s="44" t="e">
        <f t="shared" si="3"/>
        <v>#DIV/0!</v>
      </c>
    </row>
    <row r="35" spans="1:9" ht="153" customHeight="1" hidden="1">
      <c r="A35" s="41" t="s">
        <v>70</v>
      </c>
      <c r="B35" s="38">
        <v>190900</v>
      </c>
      <c r="C35" s="39"/>
      <c r="D35" s="39">
        <v>0</v>
      </c>
      <c r="E35" s="39"/>
      <c r="F35" s="47" t="e">
        <f t="shared" si="0"/>
        <v>#DIV/0!</v>
      </c>
      <c r="G35" s="39">
        <f t="shared" si="5"/>
        <v>0</v>
      </c>
      <c r="H35" s="40">
        <f t="shared" si="6"/>
        <v>0</v>
      </c>
      <c r="I35" s="44" t="e">
        <f>E35/C35*100</f>
        <v>#DIV/0!</v>
      </c>
    </row>
    <row r="36" spans="1:9" ht="18" customHeight="1">
      <c r="A36" s="54" t="s">
        <v>1</v>
      </c>
      <c r="B36" s="38">
        <v>200000</v>
      </c>
      <c r="C36" s="39">
        <f>C37+C45+C53</f>
        <v>2179.3</v>
      </c>
      <c r="D36" s="39">
        <f>D37+D45+D53</f>
        <v>2347.4</v>
      </c>
      <c r="E36" s="39">
        <f>E37+E45+E53</f>
        <v>2798.1000000000004</v>
      </c>
      <c r="F36" s="39">
        <f t="shared" si="0"/>
        <v>119.199965919741</v>
      </c>
      <c r="G36" s="39">
        <f t="shared" si="5"/>
        <v>450.7000000000003</v>
      </c>
      <c r="H36" s="40">
        <f t="shared" si="6"/>
        <v>618.8000000000002</v>
      </c>
      <c r="I36" s="40">
        <f t="shared" si="3"/>
        <v>128.3944385811958</v>
      </c>
    </row>
    <row r="37" spans="1:9" ht="30" customHeight="1">
      <c r="A37" s="41" t="s">
        <v>5</v>
      </c>
      <c r="B37" s="38">
        <v>210000</v>
      </c>
      <c r="C37" s="39">
        <f>SUM(C38:C44)</f>
        <v>351.50000000000006</v>
      </c>
      <c r="D37" s="39">
        <f>SUM(D38:D44)</f>
        <v>177.10000000000002</v>
      </c>
      <c r="E37" s="39">
        <f>SUM(E38:E44)</f>
        <v>257.8</v>
      </c>
      <c r="F37" s="39">
        <f t="shared" si="0"/>
        <v>145.5674760022586</v>
      </c>
      <c r="G37" s="39">
        <f t="shared" si="5"/>
        <v>80.69999999999999</v>
      </c>
      <c r="H37" s="40">
        <f t="shared" si="6"/>
        <v>-93.70000000000005</v>
      </c>
      <c r="I37" s="40">
        <f t="shared" si="3"/>
        <v>73.34281650071122</v>
      </c>
    </row>
    <row r="38" spans="1:9" ht="66" customHeight="1">
      <c r="A38" s="41" t="s">
        <v>48</v>
      </c>
      <c r="B38" s="38">
        <v>210103</v>
      </c>
      <c r="C38" s="39">
        <v>42.4</v>
      </c>
      <c r="D38" s="39">
        <v>6.2</v>
      </c>
      <c r="E38" s="39">
        <v>12.7</v>
      </c>
      <c r="F38" s="39">
        <f t="shared" si="0"/>
        <v>204.83870967741936</v>
      </c>
      <c r="G38" s="39">
        <f t="shared" si="5"/>
        <v>6.499999999999999</v>
      </c>
      <c r="H38" s="40">
        <f t="shared" si="6"/>
        <v>-29.7</v>
      </c>
      <c r="I38" s="40">
        <f t="shared" si="3"/>
        <v>29.952830188679247</v>
      </c>
    </row>
    <row r="39" spans="1:9" ht="29.25" customHeight="1">
      <c r="A39" s="41" t="s">
        <v>63</v>
      </c>
      <c r="B39" s="38">
        <v>210500</v>
      </c>
      <c r="C39" s="39">
        <v>44.6</v>
      </c>
      <c r="D39" s="39"/>
      <c r="E39" s="39">
        <v>180.3</v>
      </c>
      <c r="F39" s="47" t="e">
        <f t="shared" si="0"/>
        <v>#DIV/0!</v>
      </c>
      <c r="G39" s="39">
        <f>E39-D39</f>
        <v>180.3</v>
      </c>
      <c r="H39" s="40">
        <f>E39-C39</f>
        <v>135.70000000000002</v>
      </c>
      <c r="I39" s="40">
        <f>E39/C39*100</f>
        <v>404.26008968609864</v>
      </c>
    </row>
    <row r="40" spans="1:9" ht="15.75" customHeight="1">
      <c r="A40" s="41" t="s">
        <v>55</v>
      </c>
      <c r="B40" s="38">
        <v>210805</v>
      </c>
      <c r="C40" s="39">
        <v>7.2</v>
      </c>
      <c r="D40" s="39"/>
      <c r="E40" s="39"/>
      <c r="F40" s="47" t="e">
        <f t="shared" si="0"/>
        <v>#DIV/0!</v>
      </c>
      <c r="G40" s="78">
        <f>E40-D40</f>
        <v>0</v>
      </c>
      <c r="H40" s="40">
        <f t="shared" si="6"/>
        <v>-7.2</v>
      </c>
      <c r="I40" s="79">
        <f t="shared" si="3"/>
        <v>0</v>
      </c>
    </row>
    <row r="41" spans="1:9" ht="20.25" customHeight="1" hidden="1">
      <c r="A41" s="41" t="s">
        <v>44</v>
      </c>
      <c r="B41" s="38">
        <v>210809</v>
      </c>
      <c r="C41" s="39"/>
      <c r="D41" s="39"/>
      <c r="E41" s="39"/>
      <c r="F41" s="39" t="e">
        <f t="shared" si="0"/>
        <v>#DIV/0!</v>
      </c>
      <c r="G41" s="39">
        <f>E41-D41</f>
        <v>0</v>
      </c>
      <c r="H41" s="40">
        <f t="shared" si="6"/>
        <v>0</v>
      </c>
      <c r="I41" s="40" t="e">
        <f t="shared" si="3"/>
        <v>#DIV/0!</v>
      </c>
    </row>
    <row r="42" spans="1:9" ht="18.75" customHeight="1">
      <c r="A42" s="42" t="s">
        <v>49</v>
      </c>
      <c r="B42" s="38">
        <v>210811</v>
      </c>
      <c r="C42" s="39">
        <v>168.9</v>
      </c>
      <c r="D42" s="39">
        <v>74</v>
      </c>
      <c r="E42" s="39">
        <v>10.2</v>
      </c>
      <c r="F42" s="39">
        <f t="shared" si="0"/>
        <v>13.783783783783782</v>
      </c>
      <c r="G42" s="39">
        <f t="shared" si="5"/>
        <v>-63.8</v>
      </c>
      <c r="H42" s="40">
        <f t="shared" si="6"/>
        <v>-158.70000000000002</v>
      </c>
      <c r="I42" s="40">
        <f t="shared" si="3"/>
        <v>6.039076376554173</v>
      </c>
    </row>
    <row r="43" spans="1:9" ht="60" customHeight="1">
      <c r="A43" s="45" t="s">
        <v>83</v>
      </c>
      <c r="B43" s="38">
        <v>210815</v>
      </c>
      <c r="C43" s="39">
        <v>68.1</v>
      </c>
      <c r="D43" s="39">
        <v>84.6</v>
      </c>
      <c r="E43" s="39">
        <v>37.3</v>
      </c>
      <c r="F43" s="39">
        <f t="shared" si="0"/>
        <v>44.08983451536643</v>
      </c>
      <c r="G43" s="39">
        <f>E43-D43</f>
        <v>-47.3</v>
      </c>
      <c r="H43" s="40">
        <f t="shared" si="6"/>
        <v>-30.799999999999997</v>
      </c>
      <c r="I43" s="40">
        <f>E43/C43*100</f>
        <v>54.77239353891336</v>
      </c>
    </row>
    <row r="44" spans="1:9" ht="110.25" customHeight="1">
      <c r="A44" s="55" t="s">
        <v>81</v>
      </c>
      <c r="B44" s="38">
        <v>210824</v>
      </c>
      <c r="C44" s="39">
        <v>20.3</v>
      </c>
      <c r="D44" s="39">
        <v>12.3</v>
      </c>
      <c r="E44" s="39">
        <v>17.3</v>
      </c>
      <c r="F44" s="39">
        <f>E44/D44*100</f>
        <v>140.65040650406505</v>
      </c>
      <c r="G44" s="39">
        <f>E44-D44</f>
        <v>5</v>
      </c>
      <c r="H44" s="40">
        <f>E44-C44</f>
        <v>-3</v>
      </c>
      <c r="I44" s="40">
        <f>E44/C44*100</f>
        <v>85.22167487684729</v>
      </c>
    </row>
    <row r="45" spans="1:9" ht="29.25" customHeight="1">
      <c r="A45" s="45" t="s">
        <v>76</v>
      </c>
      <c r="B45" s="38">
        <v>220000</v>
      </c>
      <c r="C45" s="39">
        <f>C47+C48+C49+C51+C52+C46+C50</f>
        <v>1392.6000000000001</v>
      </c>
      <c r="D45" s="39">
        <f>D47+D48+D49+D51+D52+D46+D50</f>
        <v>1635.3</v>
      </c>
      <c r="E45" s="39">
        <f>E47+E48+E49+E51+E52+E46+E50</f>
        <v>1366.4</v>
      </c>
      <c r="F45" s="39">
        <f t="shared" si="0"/>
        <v>83.55653396930227</v>
      </c>
      <c r="G45" s="39">
        <f t="shared" si="5"/>
        <v>-268.89999999999986</v>
      </c>
      <c r="H45" s="40">
        <f t="shared" si="6"/>
        <v>-26.200000000000045</v>
      </c>
      <c r="I45" s="40">
        <f t="shared" si="3"/>
        <v>98.11862702857962</v>
      </c>
    </row>
    <row r="46" spans="1:9" ht="96.75" customHeight="1">
      <c r="A46" s="56" t="s">
        <v>84</v>
      </c>
      <c r="B46" s="38">
        <v>220102</v>
      </c>
      <c r="C46" s="39">
        <v>10.4</v>
      </c>
      <c r="D46" s="39"/>
      <c r="E46" s="39">
        <v>34.2</v>
      </c>
      <c r="F46" s="78" t="e">
        <f>E46/D46*100</f>
        <v>#DIV/0!</v>
      </c>
      <c r="G46" s="39">
        <f t="shared" si="5"/>
        <v>34.2</v>
      </c>
      <c r="H46" s="40">
        <f t="shared" si="6"/>
        <v>23.800000000000004</v>
      </c>
      <c r="I46" s="40">
        <f>E46/C46*100</f>
        <v>328.84615384615387</v>
      </c>
    </row>
    <row r="47" spans="1:9" ht="48" customHeight="1">
      <c r="A47" s="45" t="s">
        <v>50</v>
      </c>
      <c r="B47" s="38">
        <v>220103</v>
      </c>
      <c r="C47" s="39">
        <v>53.5</v>
      </c>
      <c r="D47" s="39">
        <v>49.8</v>
      </c>
      <c r="E47" s="39">
        <v>34.2</v>
      </c>
      <c r="F47" s="39">
        <f>E47/D47*100</f>
        <v>68.67469879518073</v>
      </c>
      <c r="G47" s="39">
        <f>E47-D47</f>
        <v>-15.599999999999994</v>
      </c>
      <c r="H47" s="40">
        <f t="shared" si="6"/>
        <v>-19.299999999999997</v>
      </c>
      <c r="I47" s="40">
        <f>E47/C47*100</f>
        <v>63.925233644859816</v>
      </c>
    </row>
    <row r="48" spans="1:9" ht="34.5" customHeight="1">
      <c r="A48" s="58" t="s">
        <v>65</v>
      </c>
      <c r="B48" s="38">
        <v>220125</v>
      </c>
      <c r="C48" s="39">
        <v>866.4</v>
      </c>
      <c r="D48" s="39">
        <v>1080</v>
      </c>
      <c r="E48" s="39">
        <v>842.2</v>
      </c>
      <c r="F48" s="39">
        <f>E48/D48*100</f>
        <v>77.98148148148148</v>
      </c>
      <c r="G48" s="39">
        <f>E48-D48</f>
        <v>-237.79999999999995</v>
      </c>
      <c r="H48" s="40">
        <f t="shared" si="6"/>
        <v>-24.199999999999932</v>
      </c>
      <c r="I48" s="40">
        <f>E48/C48*100</f>
        <v>97.20683287165282</v>
      </c>
    </row>
    <row r="49" spans="1:9" ht="44.25" customHeight="1">
      <c r="A49" s="58" t="s">
        <v>66</v>
      </c>
      <c r="B49" s="38">
        <v>220126</v>
      </c>
      <c r="C49" s="39">
        <v>47.6</v>
      </c>
      <c r="D49" s="39">
        <v>54.5</v>
      </c>
      <c r="E49" s="39">
        <v>43.6</v>
      </c>
      <c r="F49" s="39">
        <f>E49/D49*100</f>
        <v>80</v>
      </c>
      <c r="G49" s="39">
        <f>E49-D49</f>
        <v>-10.899999999999999</v>
      </c>
      <c r="H49" s="40">
        <f t="shared" si="6"/>
        <v>-4</v>
      </c>
      <c r="I49" s="40">
        <f>E49/C49*100</f>
        <v>91.59663865546219</v>
      </c>
    </row>
    <row r="50" spans="1:9" ht="93.75" customHeight="1">
      <c r="A50" s="59" t="s">
        <v>92</v>
      </c>
      <c r="B50" s="38">
        <v>220129</v>
      </c>
      <c r="C50" s="39">
        <v>4.5</v>
      </c>
      <c r="D50" s="39"/>
      <c r="E50" s="39"/>
      <c r="F50" s="51" t="e">
        <f>E50/D50*100</f>
        <v>#DIV/0!</v>
      </c>
      <c r="G50" s="78">
        <f>E50-D50</f>
        <v>0</v>
      </c>
      <c r="H50" s="40">
        <f t="shared" si="6"/>
        <v>-4.5</v>
      </c>
      <c r="I50" s="79">
        <f>E50/C50*100</f>
        <v>0</v>
      </c>
    </row>
    <row r="51" spans="1:9" ht="61.5" customHeight="1">
      <c r="A51" s="45" t="s">
        <v>57</v>
      </c>
      <c r="B51" s="38">
        <v>220804</v>
      </c>
      <c r="C51" s="39">
        <v>225.2</v>
      </c>
      <c r="D51" s="39">
        <v>212.4</v>
      </c>
      <c r="E51" s="39">
        <v>210</v>
      </c>
      <c r="F51" s="39">
        <f t="shared" si="0"/>
        <v>98.87005649717514</v>
      </c>
      <c r="G51" s="39">
        <f t="shared" si="5"/>
        <v>-2.4000000000000057</v>
      </c>
      <c r="H51" s="40">
        <f t="shared" si="6"/>
        <v>-15.199999999999989</v>
      </c>
      <c r="I51" s="40">
        <f t="shared" si="3"/>
        <v>93.25044404973357</v>
      </c>
    </row>
    <row r="52" spans="1:10" ht="18.75" customHeight="1">
      <c r="A52" s="42" t="s">
        <v>51</v>
      </c>
      <c r="B52" s="38">
        <v>220900</v>
      </c>
      <c r="C52" s="39">
        <v>185</v>
      </c>
      <c r="D52" s="39">
        <v>238.6</v>
      </c>
      <c r="E52" s="39">
        <v>202.2</v>
      </c>
      <c r="F52" s="39">
        <f t="shared" si="0"/>
        <v>84.74434199497067</v>
      </c>
      <c r="G52" s="39">
        <f t="shared" si="5"/>
        <v>-36.400000000000006</v>
      </c>
      <c r="H52" s="40">
        <f t="shared" si="6"/>
        <v>17.19999999999999</v>
      </c>
      <c r="I52" s="40">
        <f t="shared" si="3"/>
        <v>109.29729729729729</v>
      </c>
      <c r="J52" s="28"/>
    </row>
    <row r="53" spans="1:10" ht="18.75" customHeight="1">
      <c r="A53" s="42" t="s">
        <v>2</v>
      </c>
      <c r="B53" s="38">
        <v>240000</v>
      </c>
      <c r="C53" s="39">
        <f>C54+C55+C56</f>
        <v>435.2</v>
      </c>
      <c r="D53" s="39">
        <f>D54+D55</f>
        <v>535</v>
      </c>
      <c r="E53" s="39">
        <f>E54+E55+E56</f>
        <v>1173.9</v>
      </c>
      <c r="F53" s="39">
        <f aca="true" t="shared" si="7" ref="F53:F60">E53/D53*100</f>
        <v>219.4205607476636</v>
      </c>
      <c r="G53" s="39">
        <f aca="true" t="shared" si="8" ref="G53:G59">E53-D53</f>
        <v>638.9000000000001</v>
      </c>
      <c r="H53" s="40">
        <f aca="true" t="shared" si="9" ref="H53:H59">E53-C53</f>
        <v>738.7</v>
      </c>
      <c r="I53" s="40">
        <f aca="true" t="shared" si="10" ref="I53:I59">E53/C53*100</f>
        <v>269.7380514705883</v>
      </c>
      <c r="J53" s="28"/>
    </row>
    <row r="54" spans="1:10" ht="29.25" customHeight="1" hidden="1">
      <c r="A54" s="45" t="s">
        <v>53</v>
      </c>
      <c r="B54" s="38">
        <v>240300</v>
      </c>
      <c r="C54" s="39"/>
      <c r="D54" s="39"/>
      <c r="E54" s="39"/>
      <c r="F54" s="39" t="e">
        <f t="shared" si="7"/>
        <v>#DIV/0!</v>
      </c>
      <c r="G54" s="39">
        <f t="shared" si="8"/>
        <v>0</v>
      </c>
      <c r="H54" s="40">
        <f t="shared" si="9"/>
        <v>0</v>
      </c>
      <c r="I54" s="40" t="e">
        <f t="shared" si="10"/>
        <v>#DIV/0!</v>
      </c>
      <c r="J54" s="28"/>
    </row>
    <row r="55" spans="1:10" ht="19.5" customHeight="1">
      <c r="A55" s="42" t="s">
        <v>54</v>
      </c>
      <c r="B55" s="38">
        <v>240603</v>
      </c>
      <c r="C55" s="39">
        <v>435.2</v>
      </c>
      <c r="D55" s="39">
        <v>535</v>
      </c>
      <c r="E55" s="39">
        <v>1173.9</v>
      </c>
      <c r="F55" s="39">
        <f t="shared" si="7"/>
        <v>219.4205607476636</v>
      </c>
      <c r="G55" s="39">
        <f t="shared" si="8"/>
        <v>638.9000000000001</v>
      </c>
      <c r="H55" s="40">
        <f t="shared" si="9"/>
        <v>738.7</v>
      </c>
      <c r="I55" s="40">
        <f t="shared" si="10"/>
        <v>269.7380514705883</v>
      </c>
      <c r="J55" s="28"/>
    </row>
    <row r="56" spans="1:10" ht="169.5" customHeight="1" hidden="1">
      <c r="A56" s="60" t="s">
        <v>77</v>
      </c>
      <c r="B56" s="38">
        <v>240622</v>
      </c>
      <c r="C56" s="39"/>
      <c r="D56" s="39"/>
      <c r="E56" s="39"/>
      <c r="F56" s="47" t="e">
        <f t="shared" si="7"/>
        <v>#DIV/0!</v>
      </c>
      <c r="G56" s="39">
        <f>E56-D56</f>
        <v>0</v>
      </c>
      <c r="H56" s="40">
        <f>E56-C56</f>
        <v>0</v>
      </c>
      <c r="I56" s="61" t="e">
        <f>E56/C56*100</f>
        <v>#DIV/0!</v>
      </c>
      <c r="J56" s="28"/>
    </row>
    <row r="57" spans="1:10" ht="19.5" customHeight="1" hidden="1">
      <c r="A57" s="42" t="s">
        <v>15</v>
      </c>
      <c r="B57" s="38">
        <v>300000</v>
      </c>
      <c r="C57" s="39">
        <f>C58</f>
        <v>0</v>
      </c>
      <c r="D57" s="39">
        <f>D58</f>
        <v>0</v>
      </c>
      <c r="E57" s="39">
        <f>E58</f>
        <v>0</v>
      </c>
      <c r="F57" s="57" t="e">
        <f t="shared" si="7"/>
        <v>#DIV/0!</v>
      </c>
      <c r="G57" s="39">
        <f t="shared" si="8"/>
        <v>0</v>
      </c>
      <c r="H57" s="40">
        <f t="shared" si="9"/>
        <v>0</v>
      </c>
      <c r="I57" s="62" t="e">
        <f t="shared" si="10"/>
        <v>#DIV/0!</v>
      </c>
      <c r="J57" s="28"/>
    </row>
    <row r="58" spans="1:9" ht="19.5" customHeight="1" hidden="1">
      <c r="A58" s="42" t="s">
        <v>16</v>
      </c>
      <c r="B58" s="38">
        <v>310000</v>
      </c>
      <c r="C58" s="39">
        <f>C59+C60</f>
        <v>0</v>
      </c>
      <c r="D58" s="39">
        <f>D60+D59</f>
        <v>0</v>
      </c>
      <c r="E58" s="39">
        <f>E59+E60</f>
        <v>0</v>
      </c>
      <c r="F58" s="57" t="e">
        <f t="shared" si="7"/>
        <v>#DIV/0!</v>
      </c>
      <c r="G58" s="39">
        <f t="shared" si="8"/>
        <v>0</v>
      </c>
      <c r="H58" s="40">
        <f t="shared" si="9"/>
        <v>0</v>
      </c>
      <c r="I58" s="62" t="e">
        <f t="shared" si="10"/>
        <v>#DIV/0!</v>
      </c>
    </row>
    <row r="59" spans="1:9" ht="92.25" customHeight="1" hidden="1" thickBot="1">
      <c r="A59" s="45" t="s">
        <v>64</v>
      </c>
      <c r="B59" s="38">
        <v>310102</v>
      </c>
      <c r="C59" s="39"/>
      <c r="D59" s="39"/>
      <c r="E59" s="39"/>
      <c r="F59" s="47" t="e">
        <f t="shared" si="7"/>
        <v>#DIV/0!</v>
      </c>
      <c r="G59" s="39">
        <f t="shared" si="8"/>
        <v>0</v>
      </c>
      <c r="H59" s="40">
        <f t="shared" si="9"/>
        <v>0</v>
      </c>
      <c r="I59" s="62" t="e">
        <f t="shared" si="10"/>
        <v>#DIV/0!</v>
      </c>
    </row>
    <row r="60" spans="1:9" ht="31.5" customHeight="1" hidden="1" thickBot="1">
      <c r="A60" s="58" t="s">
        <v>52</v>
      </c>
      <c r="B60" s="38">
        <v>310200</v>
      </c>
      <c r="C60" s="39"/>
      <c r="D60" s="39"/>
      <c r="E60" s="39"/>
      <c r="F60" s="57" t="e">
        <f t="shared" si="7"/>
        <v>#DIV/0!</v>
      </c>
      <c r="G60" s="39">
        <f t="shared" si="5"/>
        <v>0</v>
      </c>
      <c r="H60" s="40">
        <f aca="true" t="shared" si="11" ref="H60:H67">E60-C60</f>
        <v>0</v>
      </c>
      <c r="I60" s="62" t="e">
        <f>E60/C60*100</f>
        <v>#DIV/0!</v>
      </c>
    </row>
    <row r="61" spans="1:11" s="13" customFormat="1" ht="22.5" customHeight="1">
      <c r="A61" s="63" t="s">
        <v>7</v>
      </c>
      <c r="B61" s="63"/>
      <c r="C61" s="64">
        <f>C36+C9+C57</f>
        <v>136222.59999999998</v>
      </c>
      <c r="D61" s="64">
        <f>D36+D9+D57</f>
        <v>164172.9</v>
      </c>
      <c r="E61" s="64">
        <f>E36+E9+E57</f>
        <v>167524.50000000003</v>
      </c>
      <c r="F61" s="64">
        <f aca="true" t="shared" si="12" ref="F61:F76">E61/D61*100</f>
        <v>102.0415062412859</v>
      </c>
      <c r="G61" s="64">
        <f t="shared" si="5"/>
        <v>3351.600000000035</v>
      </c>
      <c r="H61" s="65">
        <f t="shared" si="11"/>
        <v>31301.900000000052</v>
      </c>
      <c r="I61" s="65">
        <f t="shared" si="3"/>
        <v>122.97849255556719</v>
      </c>
      <c r="J61" s="12"/>
      <c r="K61" s="12"/>
    </row>
    <row r="62" spans="1:9" ht="18.75" customHeight="1">
      <c r="A62" s="35" t="s">
        <v>14</v>
      </c>
      <c r="B62" s="35">
        <v>400000</v>
      </c>
      <c r="C62" s="66">
        <f>SUM(C63:C66)</f>
        <v>51302.399999999994</v>
      </c>
      <c r="D62" s="66">
        <f>SUM(D63:D66)</f>
        <v>65630.1</v>
      </c>
      <c r="E62" s="66">
        <f>SUM(E63:E66)</f>
        <v>65551.3</v>
      </c>
      <c r="F62" s="66">
        <f t="shared" si="12"/>
        <v>99.87993314043403</v>
      </c>
      <c r="G62" s="66">
        <f t="shared" si="5"/>
        <v>-78.80000000000291</v>
      </c>
      <c r="H62" s="67">
        <f t="shared" si="11"/>
        <v>14248.900000000009</v>
      </c>
      <c r="I62" s="67">
        <f t="shared" si="3"/>
        <v>127.7743341442116</v>
      </c>
    </row>
    <row r="63" spans="1:9" ht="18.75" customHeight="1">
      <c r="A63" s="68" t="s">
        <v>71</v>
      </c>
      <c r="B63" s="38">
        <v>410200</v>
      </c>
      <c r="C63" s="39">
        <v>3586.2</v>
      </c>
      <c r="D63" s="39">
        <v>5849.7</v>
      </c>
      <c r="E63" s="39">
        <v>5849.7</v>
      </c>
      <c r="F63" s="39">
        <f t="shared" si="12"/>
        <v>100</v>
      </c>
      <c r="G63" s="39">
        <f t="shared" si="5"/>
        <v>0</v>
      </c>
      <c r="H63" s="40">
        <f t="shared" si="11"/>
        <v>2263.5</v>
      </c>
      <c r="I63" s="40">
        <f t="shared" si="3"/>
        <v>163.11694830182367</v>
      </c>
    </row>
    <row r="64" spans="1:9" ht="21.75" customHeight="1">
      <c r="A64" s="68" t="s">
        <v>75</v>
      </c>
      <c r="B64" s="38">
        <v>410300</v>
      </c>
      <c r="C64" s="39">
        <v>45067.5</v>
      </c>
      <c r="D64" s="39">
        <v>55047.6</v>
      </c>
      <c r="E64" s="39">
        <v>55047.6</v>
      </c>
      <c r="F64" s="39">
        <f>E64/D64*100</f>
        <v>100</v>
      </c>
      <c r="G64" s="39">
        <f>E64-D64</f>
        <v>0</v>
      </c>
      <c r="H64" s="40">
        <f t="shared" si="11"/>
        <v>9980.099999999999</v>
      </c>
      <c r="I64" s="40">
        <f>E64/C64*100</f>
        <v>122.14478282576135</v>
      </c>
    </row>
    <row r="65" spans="1:9" ht="30" customHeight="1">
      <c r="A65" s="69" t="s">
        <v>72</v>
      </c>
      <c r="B65" s="38">
        <v>410400</v>
      </c>
      <c r="C65" s="39"/>
      <c r="D65" s="39">
        <v>3747.3</v>
      </c>
      <c r="E65" s="39">
        <v>3747.3</v>
      </c>
      <c r="F65" s="39">
        <f>E65/D65*100</f>
        <v>100</v>
      </c>
      <c r="G65" s="39">
        <f>E65-D65</f>
        <v>0</v>
      </c>
      <c r="H65" s="40">
        <f>E65-C65</f>
        <v>3747.3</v>
      </c>
      <c r="I65" s="79" t="e">
        <f>E65/C65*100</f>
        <v>#DIV/0!</v>
      </c>
    </row>
    <row r="66" spans="1:9" ht="34.5" customHeight="1">
      <c r="A66" s="69" t="s">
        <v>73</v>
      </c>
      <c r="B66" s="38">
        <v>410500</v>
      </c>
      <c r="C66" s="39">
        <v>2648.7</v>
      </c>
      <c r="D66" s="39">
        <v>985.5</v>
      </c>
      <c r="E66" s="39">
        <v>906.7</v>
      </c>
      <c r="F66" s="39">
        <f>E66/D66*100</f>
        <v>92.00405885337392</v>
      </c>
      <c r="G66" s="39">
        <f>E66-D66</f>
        <v>-78.79999999999995</v>
      </c>
      <c r="H66" s="40">
        <f t="shared" si="11"/>
        <v>-1741.9999999999998</v>
      </c>
      <c r="I66" s="40">
        <f>E66/C66*100</f>
        <v>34.23188734095972</v>
      </c>
    </row>
    <row r="67" spans="1:11" s="13" customFormat="1" ht="23.25" customHeight="1">
      <c r="A67" s="63" t="s">
        <v>6</v>
      </c>
      <c r="B67" s="70"/>
      <c r="C67" s="64">
        <f>C61+C62</f>
        <v>187524.99999999997</v>
      </c>
      <c r="D67" s="64">
        <f>D61+D62</f>
        <v>229803</v>
      </c>
      <c r="E67" s="64">
        <f>E61+E62</f>
        <v>233075.80000000005</v>
      </c>
      <c r="F67" s="64">
        <f t="shared" si="12"/>
        <v>101.42417635975163</v>
      </c>
      <c r="G67" s="64">
        <f t="shared" si="5"/>
        <v>3272.8000000000466</v>
      </c>
      <c r="H67" s="65">
        <f t="shared" si="11"/>
        <v>45550.800000000076</v>
      </c>
      <c r="I67" s="65">
        <f t="shared" si="3"/>
        <v>124.29052126383154</v>
      </c>
      <c r="J67" s="12"/>
      <c r="K67" s="12"/>
    </row>
    <row r="68" spans="1:9" ht="21.75" customHeight="1">
      <c r="A68" s="35" t="s">
        <v>17</v>
      </c>
      <c r="B68" s="38"/>
      <c r="C68" s="39"/>
      <c r="D68" s="66"/>
      <c r="E68" s="39"/>
      <c r="F68" s="39"/>
      <c r="G68" s="39"/>
      <c r="H68" s="40"/>
      <c r="I68" s="40"/>
    </row>
    <row r="69" spans="1:9" ht="18" customHeight="1" hidden="1" thickBot="1">
      <c r="A69" s="53" t="s">
        <v>18</v>
      </c>
      <c r="B69" s="38">
        <v>120200</v>
      </c>
      <c r="C69" s="39"/>
      <c r="D69" s="66"/>
      <c r="E69" s="39"/>
      <c r="F69" s="39" t="e">
        <f t="shared" si="12"/>
        <v>#DIV/0!</v>
      </c>
      <c r="G69" s="47">
        <f aca="true" t="shared" si="13" ref="G69:G82">E69-D69</f>
        <v>0</v>
      </c>
      <c r="H69" s="40">
        <f>E69-C69</f>
        <v>0</v>
      </c>
      <c r="I69" s="40" t="e">
        <f>E69/C69*100</f>
        <v>#DIV/0!</v>
      </c>
    </row>
    <row r="70" spans="1:9" ht="18" customHeight="1" hidden="1">
      <c r="A70" s="53" t="s">
        <v>20</v>
      </c>
      <c r="B70" s="38">
        <v>120300</v>
      </c>
      <c r="C70" s="39" t="s">
        <v>33</v>
      </c>
      <c r="D70" s="39" t="s">
        <v>33</v>
      </c>
      <c r="E70" s="39" t="s">
        <v>33</v>
      </c>
      <c r="F70" s="39" t="e">
        <f t="shared" si="12"/>
        <v>#VALUE!</v>
      </c>
      <c r="G70" s="47" t="e">
        <f t="shared" si="13"/>
        <v>#VALUE!</v>
      </c>
      <c r="H70" s="40"/>
      <c r="I70" s="40"/>
    </row>
    <row r="71" spans="1:9" ht="31.5" customHeight="1" hidden="1">
      <c r="A71" s="41" t="s">
        <v>42</v>
      </c>
      <c r="B71" s="38">
        <v>180415</v>
      </c>
      <c r="C71" s="39"/>
      <c r="D71" s="39"/>
      <c r="E71" s="39"/>
      <c r="F71" s="47" t="e">
        <f t="shared" si="12"/>
        <v>#DIV/0!</v>
      </c>
      <c r="G71" s="39">
        <f t="shared" si="13"/>
        <v>0</v>
      </c>
      <c r="H71" s="40">
        <f aca="true" t="shared" si="14" ref="H71:H84">E71-C71</f>
        <v>0</v>
      </c>
      <c r="I71" s="40" t="e">
        <f t="shared" si="3"/>
        <v>#DIV/0!</v>
      </c>
    </row>
    <row r="72" spans="1:9" ht="18" customHeight="1">
      <c r="A72" s="53" t="s">
        <v>21</v>
      </c>
      <c r="B72" s="38">
        <v>190100</v>
      </c>
      <c r="C72" s="39">
        <v>107</v>
      </c>
      <c r="D72" s="39">
        <v>164</v>
      </c>
      <c r="E72" s="39">
        <v>213.1</v>
      </c>
      <c r="F72" s="39">
        <f>D72-C72</f>
        <v>57</v>
      </c>
      <c r="G72" s="39">
        <f>E72-D72</f>
        <v>49.099999999999994</v>
      </c>
      <c r="H72" s="40">
        <f t="shared" si="14"/>
        <v>106.1</v>
      </c>
      <c r="I72" s="40">
        <f>E72/C72*100</f>
        <v>199.15887850467288</v>
      </c>
    </row>
    <row r="73" spans="1:9" ht="31.5" customHeight="1" hidden="1">
      <c r="A73" s="41" t="s">
        <v>35</v>
      </c>
      <c r="B73" s="38">
        <v>190500</v>
      </c>
      <c r="C73" s="39"/>
      <c r="D73" s="39"/>
      <c r="E73" s="39"/>
      <c r="F73" s="47" t="e">
        <f>E73/D73*100</f>
        <v>#DIV/0!</v>
      </c>
      <c r="G73" s="39">
        <f>E73-D73</f>
        <v>0</v>
      </c>
      <c r="H73" s="40">
        <f t="shared" si="14"/>
        <v>0</v>
      </c>
      <c r="I73" s="44" t="e">
        <f>E73/C73*100</f>
        <v>#DIV/0!</v>
      </c>
    </row>
    <row r="74" spans="1:9" ht="44.25" customHeight="1">
      <c r="A74" s="41" t="s">
        <v>74</v>
      </c>
      <c r="B74" s="38">
        <v>211100</v>
      </c>
      <c r="C74" s="39">
        <v>2.9</v>
      </c>
      <c r="D74" s="39"/>
      <c r="E74" s="39"/>
      <c r="F74" s="47" t="e">
        <f>E74/D74*100</f>
        <v>#DIV/0!</v>
      </c>
      <c r="G74" s="78">
        <f>E74-D74</f>
        <v>0</v>
      </c>
      <c r="H74" s="40">
        <f t="shared" si="14"/>
        <v>-2.9</v>
      </c>
      <c r="I74" s="79">
        <f t="shared" si="3"/>
        <v>0</v>
      </c>
    </row>
    <row r="75" spans="1:9" ht="31.5" customHeight="1" hidden="1">
      <c r="A75" s="41" t="s">
        <v>28</v>
      </c>
      <c r="B75" s="38">
        <v>240616</v>
      </c>
      <c r="C75" s="39"/>
      <c r="D75" s="39"/>
      <c r="E75" s="39"/>
      <c r="F75" s="57" t="e">
        <f t="shared" si="12"/>
        <v>#DIV/0!</v>
      </c>
      <c r="G75" s="39">
        <f t="shared" si="13"/>
        <v>0</v>
      </c>
      <c r="H75" s="40">
        <f t="shared" si="14"/>
        <v>0</v>
      </c>
      <c r="I75" s="40" t="e">
        <f t="shared" si="3"/>
        <v>#DIV/0!</v>
      </c>
    </row>
    <row r="76" spans="1:11" ht="61.5" customHeight="1">
      <c r="A76" s="41" t="s">
        <v>19</v>
      </c>
      <c r="B76" s="38">
        <v>240621</v>
      </c>
      <c r="C76" s="39">
        <v>2.4</v>
      </c>
      <c r="D76" s="39">
        <v>16.2</v>
      </c>
      <c r="E76" s="39">
        <v>0.9</v>
      </c>
      <c r="F76" s="39">
        <f t="shared" si="12"/>
        <v>5.555555555555556</v>
      </c>
      <c r="G76" s="39">
        <f t="shared" si="13"/>
        <v>-15.299999999999999</v>
      </c>
      <c r="H76" s="40">
        <f t="shared" si="14"/>
        <v>-1.5</v>
      </c>
      <c r="I76" s="40">
        <f t="shared" si="3"/>
        <v>37.5</v>
      </c>
      <c r="K76" s="11"/>
    </row>
    <row r="77" spans="1:9" ht="30.75" customHeight="1">
      <c r="A77" s="71" t="s">
        <v>30</v>
      </c>
      <c r="B77" s="38">
        <v>241700</v>
      </c>
      <c r="C77" s="39">
        <v>8</v>
      </c>
      <c r="D77" s="39"/>
      <c r="E77" s="39"/>
      <c r="F77" s="47" t="e">
        <f aca="true" t="shared" si="15" ref="F77:F82">E77/D77*100</f>
        <v>#DIV/0!</v>
      </c>
      <c r="G77" s="78">
        <f>E77-D77</f>
        <v>0</v>
      </c>
      <c r="H77" s="40">
        <f t="shared" si="14"/>
        <v>-8</v>
      </c>
      <c r="I77" s="79">
        <f t="shared" si="3"/>
        <v>0</v>
      </c>
    </row>
    <row r="78" spans="1:9" ht="16.5" customHeight="1" hidden="1">
      <c r="A78" s="41" t="s">
        <v>22</v>
      </c>
      <c r="B78" s="38">
        <v>250000</v>
      </c>
      <c r="C78" s="39"/>
      <c r="D78" s="39"/>
      <c r="E78" s="39"/>
      <c r="F78" s="57" t="e">
        <f>E78/D78*100</f>
        <v>#DIV/0!</v>
      </c>
      <c r="G78" s="78">
        <f>E78-D78</f>
        <v>0</v>
      </c>
      <c r="H78" s="40">
        <f t="shared" si="14"/>
        <v>0</v>
      </c>
      <c r="I78" s="79" t="e">
        <f t="shared" si="3"/>
        <v>#DIV/0!</v>
      </c>
    </row>
    <row r="79" spans="1:9" ht="31.5" customHeight="1">
      <c r="A79" s="72" t="s">
        <v>34</v>
      </c>
      <c r="B79" s="38">
        <v>310300</v>
      </c>
      <c r="C79" s="39">
        <v>926.1</v>
      </c>
      <c r="D79" s="39"/>
      <c r="E79" s="39"/>
      <c r="F79" s="57" t="e">
        <f t="shared" si="15"/>
        <v>#DIV/0!</v>
      </c>
      <c r="G79" s="78">
        <f t="shared" si="13"/>
        <v>0</v>
      </c>
      <c r="H79" s="40">
        <f t="shared" si="14"/>
        <v>-926.1</v>
      </c>
      <c r="I79" s="79">
        <f t="shared" si="3"/>
        <v>0</v>
      </c>
    </row>
    <row r="80" spans="1:9" ht="75.75" customHeight="1">
      <c r="A80" s="41" t="s">
        <v>31</v>
      </c>
      <c r="B80" s="38">
        <v>330101</v>
      </c>
      <c r="C80" s="39">
        <v>176</v>
      </c>
      <c r="D80" s="39"/>
      <c r="E80" s="39"/>
      <c r="F80" s="57" t="e">
        <f t="shared" si="15"/>
        <v>#DIV/0!</v>
      </c>
      <c r="G80" s="78">
        <f t="shared" si="13"/>
        <v>0</v>
      </c>
      <c r="H80" s="40">
        <f t="shared" si="14"/>
        <v>-176</v>
      </c>
      <c r="I80" s="79">
        <f t="shared" si="3"/>
        <v>0</v>
      </c>
    </row>
    <row r="81" spans="1:9" ht="17.25" customHeight="1" hidden="1">
      <c r="A81" s="53" t="s">
        <v>25</v>
      </c>
      <c r="B81" s="38">
        <v>410500</v>
      </c>
      <c r="C81" s="39"/>
      <c r="D81" s="39"/>
      <c r="E81" s="39"/>
      <c r="F81" s="57" t="e">
        <f t="shared" si="15"/>
        <v>#DIV/0!</v>
      </c>
      <c r="G81" s="47">
        <f>E81-D81</f>
        <v>0</v>
      </c>
      <c r="H81" s="40">
        <f t="shared" si="14"/>
        <v>0</v>
      </c>
      <c r="I81" s="73" t="e">
        <f t="shared" si="3"/>
        <v>#DIV/0!</v>
      </c>
    </row>
    <row r="82" spans="1:9" ht="18.75" customHeight="1">
      <c r="A82" s="41" t="s">
        <v>29</v>
      </c>
      <c r="B82" s="38">
        <v>501100</v>
      </c>
      <c r="C82" s="39">
        <v>478.3</v>
      </c>
      <c r="D82" s="39">
        <v>525</v>
      </c>
      <c r="E82" s="39">
        <v>321</v>
      </c>
      <c r="F82" s="39">
        <f t="shared" si="15"/>
        <v>61.142857142857146</v>
      </c>
      <c r="G82" s="39">
        <f t="shared" si="13"/>
        <v>-204</v>
      </c>
      <c r="H82" s="40">
        <f t="shared" si="14"/>
        <v>-157.3</v>
      </c>
      <c r="I82" s="40">
        <f t="shared" si="3"/>
        <v>67.11269077984528</v>
      </c>
    </row>
    <row r="83" spans="1:11" s="13" customFormat="1" ht="29.25" customHeight="1">
      <c r="A83" s="63" t="s">
        <v>27</v>
      </c>
      <c r="B83" s="74"/>
      <c r="C83" s="64">
        <f>SUM(C71:C82)</f>
        <v>1700.7</v>
      </c>
      <c r="D83" s="64">
        <f>SUM(D71:D82)</f>
        <v>705.2</v>
      </c>
      <c r="E83" s="64">
        <f>SUM(E71:E82)</f>
        <v>535</v>
      </c>
      <c r="F83" s="76">
        <f>E83/D83*100</f>
        <v>75.86500283607486</v>
      </c>
      <c r="G83" s="76">
        <f>E83-D83</f>
        <v>-170.20000000000005</v>
      </c>
      <c r="H83" s="65">
        <f t="shared" si="14"/>
        <v>-1165.7</v>
      </c>
      <c r="I83" s="65">
        <f>E83/C83*100</f>
        <v>31.45763509143294</v>
      </c>
      <c r="J83" s="12"/>
      <c r="K83" s="12"/>
    </row>
    <row r="84" spans="1:11" s="13" customFormat="1" ht="24.75" customHeight="1">
      <c r="A84" s="75" t="s">
        <v>26</v>
      </c>
      <c r="B84" s="74"/>
      <c r="C84" s="64">
        <f>C67+C83</f>
        <v>189225.69999999998</v>
      </c>
      <c r="D84" s="64">
        <f>D67+D83</f>
        <v>230508.2</v>
      </c>
      <c r="E84" s="64">
        <f>E67+E83</f>
        <v>233610.80000000005</v>
      </c>
      <c r="F84" s="76">
        <f>E84/D84*100</f>
        <v>101.34598248565563</v>
      </c>
      <c r="G84" s="76">
        <f>E84-D84</f>
        <v>3102.600000000035</v>
      </c>
      <c r="H84" s="65">
        <f t="shared" si="14"/>
        <v>44385.100000000064</v>
      </c>
      <c r="I84" s="65">
        <f>E84/C84*100</f>
        <v>123.45616900875518</v>
      </c>
      <c r="J84" s="12"/>
      <c r="K84" s="12"/>
    </row>
    <row r="85" spans="1:9" ht="18.75" customHeight="1">
      <c r="A85" s="6"/>
      <c r="B85" s="4"/>
      <c r="C85" s="17"/>
      <c r="D85" s="17"/>
      <c r="E85" s="17"/>
      <c r="F85" s="23"/>
      <c r="G85" s="23"/>
      <c r="H85" s="24"/>
      <c r="I85" s="24"/>
    </row>
    <row r="86" spans="1:9" ht="18.75" customHeight="1">
      <c r="A86" s="6"/>
      <c r="B86" s="4"/>
      <c r="C86" s="17"/>
      <c r="D86" s="17"/>
      <c r="E86" s="17"/>
      <c r="F86" s="23"/>
      <c r="G86" s="23"/>
      <c r="H86" s="24"/>
      <c r="I86" s="24"/>
    </row>
    <row r="87" spans="1:9" ht="18.75" customHeight="1">
      <c r="A87" s="6"/>
      <c r="B87" s="4"/>
      <c r="C87" s="17"/>
      <c r="D87" s="17"/>
      <c r="E87" s="17"/>
      <c r="F87" s="23"/>
      <c r="G87" s="23"/>
      <c r="H87" s="24"/>
      <c r="I87" s="24"/>
    </row>
    <row r="88" spans="1:9" ht="18.75" customHeight="1">
      <c r="A88" s="80" t="s">
        <v>68</v>
      </c>
      <c r="B88" s="80"/>
      <c r="C88" s="80"/>
      <c r="D88" s="80"/>
      <c r="E88" s="80"/>
      <c r="F88" s="80"/>
      <c r="G88" s="80"/>
      <c r="H88" s="80"/>
      <c r="I88" s="80"/>
    </row>
    <row r="89" spans="1:9" ht="18.75" customHeight="1">
      <c r="A89" s="6"/>
      <c r="B89" s="4"/>
      <c r="C89" s="17"/>
      <c r="D89" s="17"/>
      <c r="E89" s="17"/>
      <c r="F89" s="23"/>
      <c r="G89" s="23"/>
      <c r="H89" s="24"/>
      <c r="I89" s="24"/>
    </row>
    <row r="90" spans="1:9" ht="18.75" customHeight="1">
      <c r="A90" s="6"/>
      <c r="B90" s="4"/>
      <c r="C90" s="17"/>
      <c r="D90" s="17"/>
      <c r="E90" s="17"/>
      <c r="F90" s="23"/>
      <c r="G90" s="23"/>
      <c r="H90" s="24"/>
      <c r="I90" s="24"/>
    </row>
    <row r="91" spans="1:9" ht="135" customHeight="1">
      <c r="A91" s="81" t="s">
        <v>3</v>
      </c>
      <c r="B91" s="82" t="s">
        <v>4</v>
      </c>
      <c r="C91" s="83" t="s">
        <v>88</v>
      </c>
      <c r="D91" s="83" t="s">
        <v>90</v>
      </c>
      <c r="E91" s="83" t="s">
        <v>89</v>
      </c>
      <c r="F91" s="83" t="s">
        <v>69</v>
      </c>
      <c r="G91" s="83"/>
      <c r="H91" s="83" t="s">
        <v>95</v>
      </c>
      <c r="I91" s="84"/>
    </row>
    <row r="92" spans="1:9" ht="45" customHeight="1">
      <c r="A92" s="82"/>
      <c r="B92" s="82"/>
      <c r="C92" s="84"/>
      <c r="D92" s="84"/>
      <c r="E92" s="84"/>
      <c r="F92" s="31" t="s">
        <v>24</v>
      </c>
      <c r="G92" s="32" t="s">
        <v>23</v>
      </c>
      <c r="H92" s="32" t="s">
        <v>23</v>
      </c>
      <c r="I92" s="31" t="s">
        <v>24</v>
      </c>
    </row>
    <row r="93" spans="1:9" ht="18.75" customHeight="1">
      <c r="A93" s="77" t="s">
        <v>22</v>
      </c>
      <c r="B93" s="38">
        <v>250000</v>
      </c>
      <c r="C93" s="39">
        <v>4980.6</v>
      </c>
      <c r="D93" s="39">
        <v>31191.3</v>
      </c>
      <c r="E93" s="39">
        <v>5860.3</v>
      </c>
      <c r="F93" s="39">
        <f>E93/D93*100</f>
        <v>18.788251852279323</v>
      </c>
      <c r="G93" s="39">
        <f>E93-D93</f>
        <v>-25331</v>
      </c>
      <c r="H93" s="40">
        <f>E93-C93</f>
        <v>879.6999999999998</v>
      </c>
      <c r="I93" s="40">
        <f>E93/C93*100</f>
        <v>117.66253061880094</v>
      </c>
    </row>
    <row r="94" spans="1:9" ht="18.75" customHeight="1">
      <c r="A94" s="6"/>
      <c r="B94" s="4"/>
      <c r="C94" s="17"/>
      <c r="D94" s="17"/>
      <c r="E94" s="17"/>
      <c r="F94" s="23"/>
      <c r="G94" s="23"/>
      <c r="H94" s="24"/>
      <c r="I94" s="24"/>
    </row>
    <row r="95" spans="1:9" ht="18.75" customHeight="1">
      <c r="A95" s="6"/>
      <c r="B95" s="4"/>
      <c r="C95" s="17"/>
      <c r="D95" s="17"/>
      <c r="E95" s="17"/>
      <c r="F95" s="23"/>
      <c r="G95" s="23"/>
      <c r="H95" s="24"/>
      <c r="I95" s="24"/>
    </row>
    <row r="96" spans="1:9" ht="15">
      <c r="A96" s="6"/>
      <c r="B96" s="4"/>
      <c r="C96" s="18"/>
      <c r="D96" s="18"/>
      <c r="E96" s="18"/>
      <c r="F96" s="18"/>
      <c r="G96" s="18"/>
      <c r="H96" s="25"/>
      <c r="I96" s="25"/>
    </row>
    <row r="97" spans="1:9" ht="15">
      <c r="A97" s="7" t="s">
        <v>36</v>
      </c>
      <c r="B97" s="5"/>
      <c r="C97" s="20"/>
      <c r="D97" s="19"/>
      <c r="E97" s="19"/>
      <c r="F97" s="20"/>
      <c r="G97" s="20"/>
      <c r="H97" s="26" t="s">
        <v>37</v>
      </c>
      <c r="I97" s="20"/>
    </row>
    <row r="98" spans="1:9" ht="13.5">
      <c r="A98" s="8"/>
      <c r="B98" s="5"/>
      <c r="C98" s="20"/>
      <c r="D98" s="20"/>
      <c r="E98" s="19"/>
      <c r="F98" s="20"/>
      <c r="G98" s="20"/>
      <c r="H98" s="20"/>
      <c r="I98" s="20"/>
    </row>
    <row r="99" spans="1:5" ht="12.75">
      <c r="A99" s="9"/>
      <c r="E99" s="22"/>
    </row>
    <row r="100" spans="1:5" ht="12.75">
      <c r="A100" s="9"/>
      <c r="E100" s="22"/>
    </row>
    <row r="101" spans="1:5" ht="12.75">
      <c r="A101" s="9"/>
      <c r="E101" s="22"/>
    </row>
    <row r="102" spans="1:5" ht="12.75">
      <c r="A102" s="9"/>
      <c r="E102" s="22"/>
    </row>
    <row r="103" spans="1:5" ht="12.75">
      <c r="A103" s="9"/>
      <c r="E103" s="22"/>
    </row>
    <row r="104" spans="1:5" ht="12.75">
      <c r="A104" s="9"/>
      <c r="E104" s="22"/>
    </row>
    <row r="105" spans="1:5" ht="12.75">
      <c r="A105" s="9"/>
      <c r="E105" s="22"/>
    </row>
    <row r="106" spans="1:5" ht="12.75">
      <c r="A106" s="9"/>
      <c r="E106" s="22"/>
    </row>
    <row r="107" spans="1:5" ht="12.75">
      <c r="A107" s="9"/>
      <c r="E107" s="22"/>
    </row>
    <row r="108" spans="1:5" ht="12.75">
      <c r="A108" s="9"/>
      <c r="E108" s="22"/>
    </row>
    <row r="109" spans="1:5" ht="12.75">
      <c r="A109" s="9"/>
      <c r="E109" s="22"/>
    </row>
    <row r="110" spans="1:5" ht="12.75">
      <c r="A110" s="9"/>
      <c r="E110" s="22"/>
    </row>
    <row r="111" spans="1:5" ht="12.75">
      <c r="A111" s="9"/>
      <c r="E111" s="22"/>
    </row>
    <row r="112" spans="1:5" ht="12.75">
      <c r="A112" s="9"/>
      <c r="E112" s="22"/>
    </row>
    <row r="113" spans="1:5" ht="12.75">
      <c r="A113" s="9"/>
      <c r="E113" s="22"/>
    </row>
    <row r="114" spans="1:5" ht="12.75">
      <c r="A114" s="9"/>
      <c r="E114" s="22"/>
    </row>
    <row r="115" spans="1:5" ht="12.75">
      <c r="A115" s="9"/>
      <c r="E115" s="22"/>
    </row>
    <row r="116" spans="1:5" ht="12.75">
      <c r="A116" s="9"/>
      <c r="E116" s="22"/>
    </row>
    <row r="117" spans="1:5" ht="12.75">
      <c r="A117" s="9"/>
      <c r="E117" s="22"/>
    </row>
    <row r="118" spans="1:5" ht="12.75">
      <c r="A118" s="9"/>
      <c r="E118" s="22"/>
    </row>
    <row r="119" spans="1:5" ht="12.75">
      <c r="A119" s="9"/>
      <c r="E119" s="22"/>
    </row>
    <row r="120" spans="1:5" ht="12.75">
      <c r="A120" s="9"/>
      <c r="E120" s="22"/>
    </row>
    <row r="121" spans="1:5" ht="12.75">
      <c r="A121" s="9"/>
      <c r="E121" s="22"/>
    </row>
    <row r="122" spans="1:5" ht="12.75">
      <c r="A122" s="9"/>
      <c r="E122" s="22"/>
    </row>
    <row r="123" spans="1:5" ht="12.75">
      <c r="A123" s="9"/>
      <c r="E123" s="22"/>
    </row>
    <row r="124" spans="1:5" ht="12.75">
      <c r="A124" s="9"/>
      <c r="E124" s="22"/>
    </row>
    <row r="125" spans="1:5" ht="12.75">
      <c r="A125" s="9"/>
      <c r="E125" s="22"/>
    </row>
    <row r="126" ht="12.75">
      <c r="E126" s="22"/>
    </row>
    <row r="127" ht="12.75">
      <c r="E127" s="22"/>
    </row>
    <row r="128" ht="12.75">
      <c r="E128" s="22"/>
    </row>
    <row r="129" ht="12.75">
      <c r="E129" s="22"/>
    </row>
    <row r="130" ht="12.75">
      <c r="E130" s="22"/>
    </row>
    <row r="131" ht="12.75">
      <c r="E131" s="22"/>
    </row>
  </sheetData>
  <sheetProtection/>
  <mergeCells count="16">
    <mergeCell ref="H4:I5"/>
    <mergeCell ref="A1:I1"/>
    <mergeCell ref="A4:A6"/>
    <mergeCell ref="B4:B6"/>
    <mergeCell ref="C4:C6"/>
    <mergeCell ref="F4:G5"/>
    <mergeCell ref="D4:D6"/>
    <mergeCell ref="E4:E6"/>
    <mergeCell ref="A88:I88"/>
    <mergeCell ref="A91:A92"/>
    <mergeCell ref="B91:B92"/>
    <mergeCell ref="C91:C92"/>
    <mergeCell ref="D91:D92"/>
    <mergeCell ref="E91:E92"/>
    <mergeCell ref="F91:G91"/>
    <mergeCell ref="H91:I91"/>
  </mergeCells>
  <printOptions/>
  <pageMargins left="0.7874015748031497" right="0.1968503937007874" top="0.1968503937007874" bottom="0.1968503937007874" header="0.5118110236220472" footer="0.1968503937007874"/>
  <pageSetup fitToHeight="2" horizontalDpi="600" verticalDpi="600" orientation="portrait" paperSize="9" scale="63" r:id="rId1"/>
  <rowBreaks count="2" manualBreakCount="2">
    <brk id="47" max="10" man="1"/>
    <brk id="9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2022-04-19T10:47:46Z</cp:lastPrinted>
  <dcterms:created xsi:type="dcterms:W3CDTF">1999-07-22T08:06:56Z</dcterms:created>
  <dcterms:modified xsi:type="dcterms:W3CDTF">2022-04-19T10:50:13Z</dcterms:modified>
  <cp:category/>
  <cp:version/>
  <cp:contentType/>
  <cp:contentStatus/>
</cp:coreProperties>
</file>