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КЕКВ" sheetId="1" r:id="rId1"/>
    <sheet name="КПК" sheetId="2" r:id="rId2"/>
  </sheets>
  <definedNames>
    <definedName name="_xlnm.Print_Area" localSheetId="0">'КЕКВ'!$A$1:$H$33</definedName>
  </definedNames>
  <calcPr fullCalcOnLoad="1"/>
</workbook>
</file>

<file path=xl/sharedStrings.xml><?xml version="1.0" encoding="utf-8"?>
<sst xmlns="http://schemas.openxmlformats.org/spreadsheetml/2006/main" count="80" uniqueCount="70">
  <si>
    <t>Державне управління</t>
  </si>
  <si>
    <t>Освіта</t>
  </si>
  <si>
    <t>Культура і мистецтво</t>
  </si>
  <si>
    <t>Будівництво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</si>
  <si>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</si>
  <si>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</si>
  <si>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</si>
  <si>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</si>
  <si>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</si>
  <si>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</si>
  <si>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</si>
  <si>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</si>
  <si>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</si>
  <si>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</si>
  <si>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</si>
  <si>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Оплата послуг (крім комунальних)</t>
  </si>
  <si>
    <t>Код економічної класифікації видатків</t>
  </si>
  <si>
    <t>загальний фонд</t>
  </si>
  <si>
    <t>Відсоток виконання, %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</si>
  <si>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</si>
  <si>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</si>
  <si>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</si>
  <si>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</si>
  <si>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</si>
  <si>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</si>
  <si>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</si>
  <si>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</si>
  <si>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</si>
  <si>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</si>
  <si>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</si>
  <si>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</si>
  <si>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</si>
  <si>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</si>
  <si>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за економічною класифікацією видатків</t>
  </si>
  <si>
    <t xml:space="preserve">Всього </t>
  </si>
  <si>
    <t>Виплата пенсій і допомоги</t>
  </si>
  <si>
    <t>КТКВКМБ</t>
  </si>
  <si>
    <t>0100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</si>
  <si>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</si>
  <si>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</si>
  <si>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</si>
  <si>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8600</t>
  </si>
  <si>
    <t>7300</t>
  </si>
  <si>
    <t>8100</t>
  </si>
  <si>
    <t xml:space="preserve">Захист населення і територій від надзвичайних ситуацій техногенного та природного характеру </t>
  </si>
  <si>
    <t>Громадський порядок та безпека</t>
  </si>
  <si>
    <t>8400</t>
  </si>
  <si>
    <t>Засоби масової інформації</t>
  </si>
  <si>
    <t>7600</t>
  </si>
  <si>
    <t>7400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</si>
  <si>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</si>
  <si>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</si>
  <si>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Сільське, лісове, рибне господарство та мисливство</t>
  </si>
  <si>
    <t>7100</t>
  </si>
  <si>
    <t>9000</t>
  </si>
  <si>
    <t>Інші субвенції з місцевого бюджету</t>
  </si>
  <si>
    <t>за тимчасовою програмною класифікацією видатків та кредитування місцевих бюджетів</t>
  </si>
  <si>
    <t>8700</t>
  </si>
  <si>
    <t>Резервний фонд</t>
  </si>
  <si>
    <t>8300</t>
  </si>
  <si>
    <t>Охорона навколишньго природного середовища</t>
  </si>
  <si>
    <t>Обслуговування  боргових зобов"язань</t>
  </si>
  <si>
    <t>Обслуговування боргу</t>
  </si>
  <si>
    <t>Уточнений план на І кв. 2022 року</t>
  </si>
  <si>
    <t>за І квартал  2021-2022 років</t>
  </si>
  <si>
    <t xml:space="preserve">Порівняльний аналіз виконання видаткової частини бюжету </t>
  </si>
  <si>
    <t>Павлоградської міської територіальної громади</t>
  </si>
  <si>
    <t>Виконано за І кв. 2021 року</t>
  </si>
  <si>
    <t>Виконано за І кв. 2022 року</t>
  </si>
  <si>
    <t>Відхилення видатків за І кв. 2022 року до видатків за І кв. 2021 року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</si>
</sst>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0"/>
    <numFmt numFmtId="192" formatCode="0.00000"/>
    <numFmt numFmtId="193" formatCode="_-* #,##0.0\ _г_р_н_._-;\-* #,##0.0\ _г_р_н_._-;_-* &quot;-&quot;??\ _г_р_н_._-;_-@_-"/>
    <numFmt numFmtId="194" formatCode="_-* #,##0.0\ _г_р_н_._-;\-* #,##0.0\ _г_р_н_._-;_-* &quot;-&quot;?\ _г_р_н_._-;_-@_-"/>
    <numFmt numFmtId="195" formatCode="0.00000000"/>
    <numFmt numFmtId="196" formatCode="0.0000000"/>
    <numFmt numFmtId="197" formatCode="#0.0"/>
    <numFmt numFmtId="198" formatCode="#,##0.0"/>
  </numFmts>
  <fonts count="34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88" fontId="2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88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88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/>
    </xf>
    <xf numFmtId="3" fontId="8" fillId="24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198" fontId="8" fillId="0" borderId="10" xfId="0" applyNumberFormat="1" applyFont="1" applyBorder="1" applyAlignment="1">
      <alignment horizontal="center" vertical="center"/>
    </xf>
    <xf numFmtId="198" fontId="8" fillId="0" borderId="10" xfId="0" applyNumberFormat="1" applyFont="1" applyFill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top" wrapText="1"/>
    </xf>
    <xf numFmtId="198" fontId="8" fillId="24" borderId="10" xfId="0" applyNumberFormat="1" applyFont="1" applyFill="1" applyBorder="1" applyAlignment="1">
      <alignment horizontal="center" vertical="center" wrapText="1"/>
    </xf>
    <xf numFmtId="198" fontId="8" fillId="0" borderId="10" xfId="55" applyNumberFormat="1" applyFont="1" applyBorder="1" applyAlignment="1">
      <alignment horizontal="center" vertical="center"/>
      <protection/>
    </xf>
    <xf numFmtId="198" fontId="8" fillId="0" borderId="10" xfId="58" applyNumberFormat="1" applyFont="1" applyBorder="1" applyAlignment="1">
      <alignment horizontal="center" vertical="center"/>
      <protection/>
    </xf>
    <xf numFmtId="198" fontId="8" fillId="0" borderId="10" xfId="59" applyNumberFormat="1" applyFont="1" applyBorder="1" applyAlignment="1">
      <alignment horizontal="center" vertical="center" wrapText="1"/>
      <protection/>
    </xf>
    <xf numFmtId="198" fontId="8" fillId="0" borderId="10" xfId="60" applyNumberFormat="1" applyFont="1" applyBorder="1" applyAlignment="1">
      <alignment horizontal="center" vertical="center" wrapText="1"/>
      <protection/>
    </xf>
    <xf numFmtId="198" fontId="8" fillId="0" borderId="10" xfId="61" applyNumberFormat="1" applyFont="1" applyBorder="1" applyAlignment="1">
      <alignment horizontal="center" vertical="center"/>
      <protection/>
    </xf>
    <xf numFmtId="198" fontId="7" fillId="0" borderId="10" xfId="0" applyNumberFormat="1" applyFont="1" applyBorder="1" applyAlignment="1">
      <alignment horizontal="center"/>
    </xf>
    <xf numFmtId="198" fontId="8" fillId="0" borderId="10" xfId="67" applyNumberFormat="1" applyFont="1" applyBorder="1" applyAlignment="1">
      <alignment horizontal="center" vertical="center"/>
      <protection/>
    </xf>
    <xf numFmtId="198" fontId="7" fillId="24" borderId="10" xfId="0" applyNumberFormat="1" applyFont="1" applyFill="1" applyBorder="1" applyAlignment="1">
      <alignment horizontal="center" vertical="center"/>
    </xf>
    <xf numFmtId="198" fontId="8" fillId="0" borderId="10" xfId="68" applyNumberFormat="1" applyFont="1" applyBorder="1" applyAlignment="1">
      <alignment horizontal="center" vertical="center"/>
      <protection/>
    </xf>
    <xf numFmtId="198" fontId="7" fillId="0" borderId="10" xfId="0" applyNumberFormat="1" applyFont="1" applyBorder="1" applyAlignment="1">
      <alignment horizontal="center" vertical="center"/>
    </xf>
    <xf numFmtId="198" fontId="8" fillId="0" borderId="10" xfId="70" applyNumberFormat="1" applyFont="1" applyBorder="1" applyAlignment="1">
      <alignment horizontal="center" vertical="center"/>
      <protection/>
    </xf>
    <xf numFmtId="198" fontId="8" fillId="0" borderId="10" xfId="71" applyNumberFormat="1" applyFont="1" applyBorder="1" applyAlignment="1">
      <alignment horizontal="center" vertical="center"/>
      <protection/>
    </xf>
    <xf numFmtId="198" fontId="8" fillId="0" borderId="10" xfId="72" applyNumberFormat="1" applyFont="1" applyBorder="1" applyAlignment="1">
      <alignment horizontal="center" vertical="center"/>
      <protection/>
    </xf>
    <xf numFmtId="198" fontId="8" fillId="0" borderId="10" xfId="73" applyNumberFormat="1" applyFont="1" applyBorder="1" applyAlignment="1">
      <alignment horizontal="center" vertical="center"/>
      <protection/>
    </xf>
    <xf numFmtId="198" fontId="8" fillId="0" borderId="10" xfId="74" applyNumberFormat="1" applyFont="1" applyBorder="1" applyAlignment="1">
      <alignment horizontal="center" vertical="center"/>
      <protection/>
    </xf>
    <xf numFmtId="198" fontId="8" fillId="0" borderId="10" xfId="75" applyNumberFormat="1" applyFont="1" applyBorder="1" applyAlignment="1">
      <alignment horizontal="center" vertical="center"/>
      <protection/>
    </xf>
    <xf numFmtId="198" fontId="8" fillId="0" borderId="10" xfId="76" applyNumberFormat="1" applyFont="1" applyBorder="1" applyAlignment="1">
      <alignment horizontal="center" vertical="center"/>
      <protection/>
    </xf>
    <xf numFmtId="198" fontId="7" fillId="0" borderId="10" xfId="0" applyNumberFormat="1" applyFont="1" applyFill="1" applyBorder="1" applyAlignment="1">
      <alignment horizontal="center" vertical="center"/>
    </xf>
    <xf numFmtId="188" fontId="8" fillId="0" borderId="10" xfId="75" applyNumberFormat="1" applyFont="1" applyBorder="1" applyAlignment="1">
      <alignment horizontal="center" vertical="center"/>
      <protection/>
    </xf>
    <xf numFmtId="188" fontId="8" fillId="0" borderId="10" xfId="83" applyNumberFormat="1" applyFont="1" applyBorder="1" applyAlignment="1">
      <alignment horizontal="center" vertical="center"/>
      <protection/>
    </xf>
    <xf numFmtId="188" fontId="8" fillId="0" borderId="10" xfId="76" applyNumberFormat="1" applyFont="1" applyBorder="1" applyAlignment="1">
      <alignment horizontal="center" vertical="center"/>
      <protection/>
    </xf>
    <xf numFmtId="188" fontId="8" fillId="0" borderId="10" xfId="84" applyNumberFormat="1" applyFont="1" applyBorder="1" applyAlignment="1">
      <alignment horizontal="center" vertical="center"/>
      <protection/>
    </xf>
    <xf numFmtId="188" fontId="8" fillId="0" borderId="10" xfId="77" applyNumberFormat="1" applyFont="1" applyBorder="1" applyAlignment="1">
      <alignment horizontal="center" vertical="center"/>
      <protection/>
    </xf>
    <xf numFmtId="188" fontId="8" fillId="0" borderId="10" xfId="85" applyNumberFormat="1" applyFont="1" applyBorder="1" applyAlignment="1">
      <alignment horizontal="center" vertical="center"/>
      <protection/>
    </xf>
    <xf numFmtId="188" fontId="8" fillId="0" borderId="10" xfId="78" applyNumberFormat="1" applyFont="1" applyBorder="1" applyAlignment="1">
      <alignment horizontal="center" vertical="center"/>
      <protection/>
    </xf>
    <xf numFmtId="188" fontId="8" fillId="0" borderId="10" xfId="86" applyNumberFormat="1" applyFont="1" applyBorder="1" applyAlignment="1">
      <alignment horizontal="center" vertical="center"/>
      <protection/>
    </xf>
    <xf numFmtId="188" fontId="8" fillId="0" borderId="10" xfId="79" applyNumberFormat="1" applyFont="1" applyBorder="1" applyAlignment="1">
      <alignment horizontal="center" vertical="center"/>
      <protection/>
    </xf>
    <xf numFmtId="188" fontId="8" fillId="0" borderId="10" xfId="87" applyNumberFormat="1" applyFont="1" applyBorder="1" applyAlignment="1">
      <alignment horizontal="center" vertical="center"/>
      <protection/>
    </xf>
    <xf numFmtId="188" fontId="8" fillId="0" borderId="10" xfId="87" applyNumberFormat="1" applyFont="1" applyBorder="1" applyAlignment="1">
      <alignment vertical="center"/>
      <protection/>
    </xf>
    <xf numFmtId="188" fontId="8" fillId="0" borderId="10" xfId="81" applyNumberFormat="1" applyFont="1" applyBorder="1" applyAlignment="1">
      <alignment horizontal="center" vertical="center"/>
      <protection/>
    </xf>
    <xf numFmtId="188" fontId="8" fillId="0" borderId="10" xfId="88" applyNumberFormat="1" applyFont="1" applyBorder="1" applyAlignment="1">
      <alignment horizontal="center" vertical="center"/>
      <protection/>
    </xf>
    <xf numFmtId="188" fontId="8" fillId="0" borderId="10" xfId="82" applyNumberFormat="1" applyFont="1" applyBorder="1" applyAlignment="1">
      <alignment horizontal="center" vertical="center"/>
      <protection/>
    </xf>
    <xf numFmtId="188" fontId="8" fillId="0" borderId="10" xfId="89" applyNumberFormat="1" applyFont="1" applyBorder="1" applyAlignment="1">
      <alignment horizontal="center" vertical="center"/>
      <protection/>
    </xf>
    <xf numFmtId="198" fontId="15" fillId="0" borderId="10" xfId="91" applyNumberFormat="1" applyFont="1" applyBorder="1" applyAlignment="1">
      <alignment horizontal="center" vertical="center"/>
      <protection/>
    </xf>
    <xf numFmtId="198" fontId="15" fillId="0" borderId="10" xfId="92" applyNumberFormat="1" applyFont="1" applyBorder="1" applyAlignment="1">
      <alignment horizontal="center" vertical="center"/>
      <protection/>
    </xf>
    <xf numFmtId="198" fontId="15" fillId="0" borderId="10" xfId="93" applyNumberFormat="1" applyFont="1" applyBorder="1" applyAlignment="1">
      <alignment horizontal="center" vertical="center"/>
      <protection/>
    </xf>
    <xf numFmtId="198" fontId="15" fillId="0" borderId="10" xfId="94" applyNumberFormat="1" applyFont="1" applyBorder="1" applyAlignment="1">
      <alignment horizontal="center" vertical="center"/>
      <protection/>
    </xf>
    <xf numFmtId="198" fontId="15" fillId="0" borderId="10" xfId="95" applyNumberFormat="1" applyFont="1" applyBorder="1" applyAlignment="1">
      <alignment horizontal="center" vertical="center"/>
      <protection/>
    </xf>
    <xf numFmtId="198" fontId="15" fillId="0" borderId="10" xfId="96" applyNumberFormat="1" applyFont="1" applyBorder="1" applyAlignment="1">
      <alignment horizontal="center" vertical="center"/>
      <protection/>
    </xf>
    <xf numFmtId="198" fontId="15" fillId="0" borderId="10" xfId="97" applyNumberFormat="1" applyFont="1" applyBorder="1" applyAlignment="1">
      <alignment horizontal="center" vertical="center"/>
      <protection/>
    </xf>
    <xf numFmtId="198" fontId="15" fillId="0" borderId="10" xfId="98" applyNumberFormat="1" applyFont="1" applyBorder="1" applyAlignment="1">
      <alignment horizontal="center" vertical="center"/>
      <protection/>
    </xf>
    <xf numFmtId="198" fontId="15" fillId="0" borderId="10" xfId="99" applyNumberFormat="1" applyFont="1" applyBorder="1" applyAlignment="1">
      <alignment horizontal="center" vertical="center"/>
      <protection/>
    </xf>
    <xf numFmtId="198" fontId="15" fillId="0" borderId="10" xfId="66" applyNumberFormat="1" applyFont="1" applyBorder="1" applyAlignment="1">
      <alignment horizontal="center" vertical="center"/>
      <protection/>
    </xf>
    <xf numFmtId="198" fontId="15" fillId="0" borderId="10" xfId="100" applyNumberFormat="1" applyFont="1" applyBorder="1" applyAlignment="1">
      <alignment horizontal="center" vertical="center"/>
      <protection/>
    </xf>
    <xf numFmtId="198" fontId="15" fillId="0" borderId="10" xfId="65" applyNumberFormat="1" applyFont="1" applyBorder="1" applyAlignment="1">
      <alignment horizontal="center" vertical="center"/>
      <protection/>
    </xf>
    <xf numFmtId="198" fontId="15" fillId="0" borderId="10" xfId="102" applyNumberFormat="1" applyFont="1" applyBorder="1" applyAlignment="1">
      <alignment horizontal="center" vertical="center"/>
      <protection/>
    </xf>
    <xf numFmtId="198" fontId="15" fillId="0" borderId="10" xfId="67" applyNumberFormat="1" applyFont="1" applyBorder="1" applyAlignment="1">
      <alignment horizontal="center" vertical="center"/>
      <protection/>
    </xf>
    <xf numFmtId="198" fontId="15" fillId="0" borderId="10" xfId="58" applyNumberFormat="1" applyFont="1" applyBorder="1" applyAlignment="1">
      <alignment horizontal="center" vertical="center"/>
      <protection/>
    </xf>
    <xf numFmtId="198" fontId="15" fillId="0" borderId="10" xfId="0" applyNumberFormat="1" applyFont="1" applyFill="1" applyBorder="1" applyAlignment="1">
      <alignment horizontal="center" vertical="center"/>
    </xf>
    <xf numFmtId="198" fontId="15" fillId="0" borderId="10" xfId="68" applyNumberFormat="1" applyFont="1" applyBorder="1" applyAlignment="1">
      <alignment horizontal="center" vertical="center"/>
      <protection/>
    </xf>
    <xf numFmtId="198" fontId="15" fillId="0" borderId="10" xfId="70" applyNumberFormat="1" applyFont="1" applyBorder="1" applyAlignment="1">
      <alignment horizontal="center" vertical="center"/>
      <protection/>
    </xf>
    <xf numFmtId="198" fontId="15" fillId="0" borderId="10" xfId="71" applyNumberFormat="1" applyFont="1" applyBorder="1" applyAlignment="1">
      <alignment horizontal="center" vertical="center"/>
      <protection/>
    </xf>
    <xf numFmtId="198" fontId="15" fillId="0" borderId="10" xfId="103" applyNumberFormat="1" applyFont="1" applyBorder="1" applyAlignment="1">
      <alignment horizontal="center" vertical="center"/>
      <protection/>
    </xf>
    <xf numFmtId="198" fontId="15" fillId="24" borderId="10" xfId="0" applyNumberFormat="1" applyFont="1" applyFill="1" applyBorder="1" applyAlignment="1">
      <alignment horizontal="center" vertical="center"/>
    </xf>
    <xf numFmtId="198" fontId="15" fillId="0" borderId="10" xfId="62" applyNumberFormat="1" applyFont="1" applyBorder="1" applyAlignment="1">
      <alignment horizontal="center" vertical="center"/>
      <protection/>
    </xf>
    <xf numFmtId="198" fontId="8" fillId="0" borderId="0" xfId="0" applyNumberFormat="1" applyFont="1" applyAlignment="1">
      <alignment/>
    </xf>
    <xf numFmtId="198" fontId="16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0" xfId="0" applyFont="1" applyFill="1" applyBorder="1" applyAlignment="1">
      <alignment horizontal="justify" vertical="center"/>
    </xf>
    <xf numFmtId="0" fontId="6" fillId="24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3" xfId="64"/>
    <cellStyle name="Обычный 2 30" xfId="65"/>
    <cellStyle name="Обычный 2 36" xfId="66"/>
    <cellStyle name="Обычный 2 38" xfId="67"/>
    <cellStyle name="Обычный 2 39" xfId="68"/>
    <cellStyle name="Обычный 2 4" xfId="69"/>
    <cellStyle name="Обычный 2 40" xfId="70"/>
    <cellStyle name="Обычный 2 41" xfId="71"/>
    <cellStyle name="Обычный 2 42" xfId="72"/>
    <cellStyle name="Обычный 2 43" xfId="73"/>
    <cellStyle name="Обычный 2 44" xfId="74"/>
    <cellStyle name="Обычный 2 45" xfId="75"/>
    <cellStyle name="Обычный 2 46" xfId="76"/>
    <cellStyle name="Обычный 2 47" xfId="77"/>
    <cellStyle name="Обычный 2 48" xfId="78"/>
    <cellStyle name="Обычный 2 49" xfId="79"/>
    <cellStyle name="Обычный 2 5" xfId="80"/>
    <cellStyle name="Обычный 2 50" xfId="81"/>
    <cellStyle name="Обычный 2 51" xfId="82"/>
    <cellStyle name="Обычный 2 53" xfId="83"/>
    <cellStyle name="Обычный 2 54" xfId="84"/>
    <cellStyle name="Обычный 2 55" xfId="85"/>
    <cellStyle name="Обычный 2 56" xfId="86"/>
    <cellStyle name="Обычный 2 57" xfId="87"/>
    <cellStyle name="Обычный 2 58" xfId="88"/>
    <cellStyle name="Обычный 2 59" xfId="89"/>
    <cellStyle name="Обычный 2 6" xfId="90"/>
    <cellStyle name="Обычный 2 60" xfId="91"/>
    <cellStyle name="Обычный 2 61" xfId="92"/>
    <cellStyle name="Обычный 2 62" xfId="93"/>
    <cellStyle name="Обычный 2 63" xfId="94"/>
    <cellStyle name="Обычный 2 64" xfId="95"/>
    <cellStyle name="Обычный 2 65" xfId="96"/>
    <cellStyle name="Обычный 2 66" xfId="97"/>
    <cellStyle name="Обычный 2 67" xfId="98"/>
    <cellStyle name="Обычный 2 68" xfId="99"/>
    <cellStyle name="Обычный 2 69" xfId="100"/>
    <cellStyle name="Обычный 2 7" xfId="101"/>
    <cellStyle name="Обычный 2 70" xfId="102"/>
    <cellStyle name="Обычный 2 71" xfId="103"/>
    <cellStyle name="Обычный 2 8" xfId="104"/>
    <cellStyle name="Обычный 2 9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dxfs count="5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B1">
      <selection activeCell="K8" sqref="K8"/>
    </sheetView>
  </sheetViews>
  <sheetFormatPr defaultColWidth="9.00390625" defaultRowHeight="12.75"/>
  <cols>
    <col min="1" max="1" width="9.125" style="0" hidden="1" customWidth="1"/>
    <col min="2" max="2" width="52.875" style="0" customWidth="1"/>
    <col min="3" max="3" width="14.125" style="0" customWidth="1"/>
    <col min="4" max="4" width="16.25390625" style="20" customWidth="1"/>
    <col min="5" max="5" width="18.25390625" style="0" customWidth="1"/>
    <col min="6" max="6" width="19.75390625" style="0" customWidth="1"/>
    <col min="7" max="7" width="16.625" style="0" customWidth="1"/>
    <col min="8" max="8" width="25.625" style="0" customWidth="1"/>
    <col min="9" max="9" width="11.75390625" style="0" customWidth="1"/>
  </cols>
  <sheetData>
    <row r="1" spans="2:8" ht="18.75">
      <c r="B1" s="5"/>
      <c r="C1" s="5"/>
      <c r="D1" s="18"/>
      <c r="E1" s="5"/>
      <c r="F1" s="5"/>
      <c r="G1" s="5"/>
      <c r="H1" s="7">
        <v>3</v>
      </c>
    </row>
    <row r="2" spans="2:8" ht="18.75">
      <c r="B2" s="104" t="s">
        <v>65</v>
      </c>
      <c r="C2" s="104"/>
      <c r="D2" s="104"/>
      <c r="E2" s="104"/>
      <c r="F2" s="104"/>
      <c r="G2" s="104"/>
      <c r="H2" s="104"/>
    </row>
    <row r="3" spans="2:8" ht="18.75">
      <c r="B3" s="104" t="s">
        <v>66</v>
      </c>
      <c r="C3" s="104"/>
      <c r="D3" s="104"/>
      <c r="E3" s="104"/>
      <c r="F3" s="104"/>
      <c r="G3" s="104"/>
      <c r="H3" s="104"/>
    </row>
    <row r="4" spans="2:8" ht="18.75">
      <c r="B4" s="104" t="s">
        <v>33</v>
      </c>
      <c r="C4" s="104"/>
      <c r="D4" s="104"/>
      <c r="E4" s="104"/>
      <c r="F4" s="104"/>
      <c r="G4" s="104"/>
      <c r="H4" s="104"/>
    </row>
    <row r="5" spans="2:8" ht="18.75">
      <c r="B5" s="104" t="s">
        <v>64</v>
      </c>
      <c r="C5" s="104"/>
      <c r="D5" s="104"/>
      <c r="E5" s="104"/>
      <c r="F5" s="104"/>
      <c r="G5" s="104"/>
      <c r="H5" s="104"/>
    </row>
    <row r="6" spans="2:8" ht="18.75">
      <c r="B6" s="104" t="s">
        <v>17</v>
      </c>
      <c r="C6" s="104"/>
      <c r="D6" s="104"/>
      <c r="E6" s="104"/>
      <c r="F6" s="104"/>
      <c r="G6" s="104"/>
      <c r="H6" s="104"/>
    </row>
    <row r="7" spans="2:8" ht="18.75">
      <c r="B7" s="5"/>
      <c r="C7" s="5"/>
      <c r="D7" s="18"/>
      <c r="E7" s="5"/>
      <c r="F7" s="5"/>
      <c r="G7" s="5"/>
      <c r="H7" s="39" t="s">
        <v>12</v>
      </c>
    </row>
    <row r="8" spans="2:8" s="4" customFormat="1" ht="104.25" customHeight="1">
      <c r="B8" s="12" t="s">
        <v>32</v>
      </c>
      <c r="C8" s="9" t="s">
        <v>16</v>
      </c>
      <c r="D8" s="107" t="s">
        <v>67</v>
      </c>
      <c r="E8" s="107" t="s">
        <v>63</v>
      </c>
      <c r="F8" s="108" t="s">
        <v>68</v>
      </c>
      <c r="G8" s="109" t="s">
        <v>18</v>
      </c>
      <c r="H8" s="109" t="s">
        <v>69</v>
      </c>
    </row>
    <row r="9" spans="2:8" ht="20.25">
      <c r="B9" s="10" t="s">
        <v>4</v>
      </c>
      <c r="C9" s="11">
        <v>2111</v>
      </c>
      <c r="D9" s="53">
        <v>95242.6</v>
      </c>
      <c r="E9" s="65">
        <v>112804.7</v>
      </c>
      <c r="F9" s="66">
        <v>101827.6</v>
      </c>
      <c r="G9" s="38">
        <f aca="true" t="shared" si="0" ref="G9:G26">F9/E9*100</f>
        <v>90.26893382988476</v>
      </c>
      <c r="H9" s="56">
        <f>F9-D9</f>
        <v>6585</v>
      </c>
    </row>
    <row r="10" spans="2:8" ht="20.25">
      <c r="B10" s="10" t="s">
        <v>19</v>
      </c>
      <c r="C10" s="11">
        <v>2120</v>
      </c>
      <c r="D10" s="53">
        <v>21234.4</v>
      </c>
      <c r="E10" s="65">
        <v>24860.9</v>
      </c>
      <c r="F10" s="66">
        <v>22943.4</v>
      </c>
      <c r="G10" s="38">
        <f t="shared" si="0"/>
        <v>92.2870853428476</v>
      </c>
      <c r="H10" s="56">
        <f aca="true" t="shared" si="1" ref="H10:H32">F10-D10</f>
        <v>1709</v>
      </c>
    </row>
    <row r="11" spans="2:9" ht="20.25">
      <c r="B11" s="10" t="s">
        <v>20</v>
      </c>
      <c r="C11" s="11">
        <v>2200</v>
      </c>
      <c r="D11" s="54">
        <f>D12+D13+D14+D15+D16+D17+D23</f>
        <v>25430.5</v>
      </c>
      <c r="E11" s="54">
        <f>E12+E13+E14+E15+E16+E17+E23</f>
        <v>65196.020000000004</v>
      </c>
      <c r="F11" s="54">
        <f>F12+F13+F14+F15+F16+F17+F23</f>
        <v>43684.000889999996</v>
      </c>
      <c r="G11" s="38">
        <f t="shared" si="0"/>
        <v>67.00409149208801</v>
      </c>
      <c r="H11" s="56">
        <f t="shared" si="1"/>
        <v>18253.500889999996</v>
      </c>
      <c r="I11" s="22"/>
    </row>
    <row r="12" spans="2:11" ht="40.5">
      <c r="B12" s="17" t="s">
        <v>5</v>
      </c>
      <c r="C12" s="16">
        <v>2210</v>
      </c>
      <c r="D12" s="53">
        <v>1024</v>
      </c>
      <c r="E12" s="67">
        <v>3666.1</v>
      </c>
      <c r="F12" s="68">
        <v>2026.2</v>
      </c>
      <c r="G12" s="37">
        <f t="shared" si="0"/>
        <v>55.26854150186848</v>
      </c>
      <c r="H12" s="56">
        <f t="shared" si="1"/>
        <v>1002.2</v>
      </c>
      <c r="J12" s="22"/>
      <c r="K12" s="22"/>
    </row>
    <row r="13" spans="2:8" ht="40.5">
      <c r="B13" s="17" t="s">
        <v>21</v>
      </c>
      <c r="C13" s="16">
        <v>2220</v>
      </c>
      <c r="D13" s="53">
        <v>123.9</v>
      </c>
      <c r="E13" s="67">
        <v>223</v>
      </c>
      <c r="F13" s="68">
        <v>56.9</v>
      </c>
      <c r="G13" s="37">
        <f t="shared" si="0"/>
        <v>25.51569506726457</v>
      </c>
      <c r="H13" s="56">
        <f t="shared" si="1"/>
        <v>-67</v>
      </c>
    </row>
    <row r="14" spans="2:8" ht="20.25">
      <c r="B14" s="17" t="s">
        <v>6</v>
      </c>
      <c r="C14" s="16">
        <v>2230</v>
      </c>
      <c r="D14" s="55">
        <v>3501.5</v>
      </c>
      <c r="E14" s="67">
        <v>7897.92</v>
      </c>
      <c r="F14" s="68">
        <v>3175.2</v>
      </c>
      <c r="G14" s="37">
        <f t="shared" si="0"/>
        <v>40.20299015436976</v>
      </c>
      <c r="H14" s="56">
        <f t="shared" si="1"/>
        <v>-326.3000000000002</v>
      </c>
    </row>
    <row r="15" spans="2:8" ht="20.25">
      <c r="B15" s="17" t="s">
        <v>15</v>
      </c>
      <c r="C15" s="16">
        <v>2240</v>
      </c>
      <c r="D15" s="55">
        <v>1442.1</v>
      </c>
      <c r="E15" s="67">
        <v>7471.4</v>
      </c>
      <c r="F15" s="68">
        <v>2449.1</v>
      </c>
      <c r="G15" s="37">
        <f t="shared" si="0"/>
        <v>32.779666461439625</v>
      </c>
      <c r="H15" s="56">
        <f t="shared" si="1"/>
        <v>1007</v>
      </c>
    </row>
    <row r="16" spans="2:8" s="8" customFormat="1" ht="22.5" customHeight="1">
      <c r="B16" s="17" t="s">
        <v>14</v>
      </c>
      <c r="C16" s="16">
        <v>2250</v>
      </c>
      <c r="D16" s="55">
        <v>48</v>
      </c>
      <c r="E16" s="67">
        <v>340.7</v>
      </c>
      <c r="F16" s="68">
        <v>56.7</v>
      </c>
      <c r="G16" s="37">
        <f t="shared" si="0"/>
        <v>16.64220722042853</v>
      </c>
      <c r="H16" s="56">
        <f t="shared" si="1"/>
        <v>8.700000000000003</v>
      </c>
    </row>
    <row r="17" spans="2:8" ht="40.5">
      <c r="B17" s="10" t="s">
        <v>22</v>
      </c>
      <c r="C17" s="11">
        <v>2270</v>
      </c>
      <c r="D17" s="54">
        <f>D18+D19+D20+D21+D22</f>
        <v>19225.4</v>
      </c>
      <c r="E17" s="56">
        <f>E18+E19+E20+E21+E22</f>
        <v>44649.9</v>
      </c>
      <c r="F17" s="54">
        <f>F18+F19+F20+F21+F22</f>
        <v>35209.899999999994</v>
      </c>
      <c r="G17" s="38">
        <f t="shared" si="0"/>
        <v>78.8577354036627</v>
      </c>
      <c r="H17" s="56">
        <f t="shared" si="1"/>
        <v>15984.499999999993</v>
      </c>
    </row>
    <row r="18" spans="2:8" ht="20.25">
      <c r="B18" s="17" t="s">
        <v>7</v>
      </c>
      <c r="C18" s="16">
        <v>2271</v>
      </c>
      <c r="D18" s="57">
        <v>16180.9</v>
      </c>
      <c r="E18" s="69">
        <v>37852.5</v>
      </c>
      <c r="F18" s="70">
        <v>31029.7</v>
      </c>
      <c r="G18" s="37">
        <f t="shared" si="0"/>
        <v>81.97529885740704</v>
      </c>
      <c r="H18" s="56">
        <f t="shared" si="1"/>
        <v>14848.800000000001</v>
      </c>
    </row>
    <row r="19" spans="2:8" ht="40.5">
      <c r="B19" s="17" t="s">
        <v>23</v>
      </c>
      <c r="C19" s="16">
        <v>2272</v>
      </c>
      <c r="D19" s="57">
        <v>590</v>
      </c>
      <c r="E19" s="69">
        <v>862.2</v>
      </c>
      <c r="F19" s="70">
        <v>563.2</v>
      </c>
      <c r="G19" s="37">
        <f t="shared" si="0"/>
        <v>65.32127116678265</v>
      </c>
      <c r="H19" s="56">
        <f t="shared" si="1"/>
        <v>-26.799999999999955</v>
      </c>
    </row>
    <row r="20" spans="2:8" ht="20.25">
      <c r="B20" s="17" t="s">
        <v>8</v>
      </c>
      <c r="C20" s="16">
        <v>2273</v>
      </c>
      <c r="D20" s="57">
        <v>2239.4</v>
      </c>
      <c r="E20" s="69">
        <v>5594.3</v>
      </c>
      <c r="F20" s="70">
        <v>3442.6</v>
      </c>
      <c r="G20" s="37">
        <f t="shared" si="0"/>
        <v>61.53763652288936</v>
      </c>
      <c r="H20" s="56">
        <f t="shared" si="1"/>
        <v>1203.1999999999998</v>
      </c>
    </row>
    <row r="21" spans="2:8" ht="20.25">
      <c r="B21" s="17" t="s">
        <v>9</v>
      </c>
      <c r="C21" s="16">
        <v>2274</v>
      </c>
      <c r="D21" s="57">
        <v>108.5</v>
      </c>
      <c r="E21" s="69">
        <v>248.5</v>
      </c>
      <c r="F21" s="70">
        <v>107.7</v>
      </c>
      <c r="G21" s="37">
        <f t="shared" si="0"/>
        <v>43.34004024144869</v>
      </c>
      <c r="H21" s="56">
        <f t="shared" si="1"/>
        <v>-0.7999999999999972</v>
      </c>
    </row>
    <row r="22" spans="2:8" ht="20.25">
      <c r="B22" s="17" t="s">
        <v>24</v>
      </c>
      <c r="C22" s="16">
        <v>2275</v>
      </c>
      <c r="D22" s="57">
        <v>106.6</v>
      </c>
      <c r="E22" s="69">
        <v>92.4</v>
      </c>
      <c r="F22" s="70">
        <v>66.7</v>
      </c>
      <c r="G22" s="36">
        <v>0</v>
      </c>
      <c r="H22" s="56">
        <f t="shared" si="1"/>
        <v>-39.89999999999999</v>
      </c>
    </row>
    <row r="23" spans="2:8" ht="63" customHeight="1">
      <c r="B23" s="10" t="s">
        <v>25</v>
      </c>
      <c r="C23" s="11">
        <v>2280</v>
      </c>
      <c r="D23" s="58">
        <v>65.6</v>
      </c>
      <c r="E23" s="71">
        <v>947</v>
      </c>
      <c r="F23" s="72">
        <v>710.00089</v>
      </c>
      <c r="G23" s="38">
        <f t="shared" si="0"/>
        <v>74.97369482576558</v>
      </c>
      <c r="H23" s="56">
        <f t="shared" si="1"/>
        <v>644.40089</v>
      </c>
    </row>
    <row r="24" spans="2:8" ht="20.25">
      <c r="B24" s="17" t="s">
        <v>61</v>
      </c>
      <c r="C24" s="11">
        <v>2400</v>
      </c>
      <c r="D24" s="59">
        <v>167.4</v>
      </c>
      <c r="E24" s="59"/>
      <c r="F24" s="59"/>
      <c r="G24" s="38"/>
      <c r="H24" s="56">
        <f t="shared" si="1"/>
        <v>-167.4</v>
      </c>
    </row>
    <row r="25" spans="2:8" ht="20.25">
      <c r="B25" s="10" t="s">
        <v>26</v>
      </c>
      <c r="C25" s="11">
        <v>2600</v>
      </c>
      <c r="D25" s="54">
        <f>D26+D27</f>
        <v>25630.2</v>
      </c>
      <c r="E25" s="56">
        <f>E26+E27</f>
        <v>46759.1</v>
      </c>
      <c r="F25" s="54">
        <f>F26+F27</f>
        <v>32364.1</v>
      </c>
      <c r="G25" s="38">
        <f t="shared" si="0"/>
        <v>69.21454861192794</v>
      </c>
      <c r="H25" s="56">
        <f t="shared" si="1"/>
        <v>6733.899999999998</v>
      </c>
    </row>
    <row r="26" spans="2:8" ht="60.75">
      <c r="B26" s="17" t="s">
        <v>27</v>
      </c>
      <c r="C26" s="32">
        <v>2610</v>
      </c>
      <c r="D26" s="60">
        <v>25630.2</v>
      </c>
      <c r="E26" s="73">
        <v>46699.1</v>
      </c>
      <c r="F26" s="74">
        <v>32364.1</v>
      </c>
      <c r="G26" s="37">
        <f t="shared" si="0"/>
        <v>69.3034769406691</v>
      </c>
      <c r="H26" s="56">
        <f t="shared" si="1"/>
        <v>6733.899999999998</v>
      </c>
    </row>
    <row r="27" spans="2:8" ht="49.5" customHeight="1">
      <c r="B27" s="17" t="s">
        <v>30</v>
      </c>
      <c r="C27" s="16">
        <v>2620</v>
      </c>
      <c r="D27" s="60"/>
      <c r="E27" s="73">
        <v>60</v>
      </c>
      <c r="F27" s="75"/>
      <c r="G27" s="37"/>
      <c r="H27" s="56">
        <f t="shared" si="1"/>
        <v>0</v>
      </c>
    </row>
    <row r="28" spans="2:8" ht="23.25" customHeight="1" hidden="1">
      <c r="B28" s="10" t="s">
        <v>35</v>
      </c>
      <c r="C28" s="11">
        <v>2710</v>
      </c>
      <c r="D28" s="61"/>
      <c r="E28" s="61"/>
      <c r="F28" s="61"/>
      <c r="G28" s="38"/>
      <c r="H28" s="56">
        <f t="shared" si="1"/>
        <v>0</v>
      </c>
    </row>
    <row r="29" spans="2:8" ht="20.25">
      <c r="B29" s="10" t="s">
        <v>28</v>
      </c>
      <c r="C29" s="11">
        <v>2730</v>
      </c>
      <c r="D29" s="61">
        <v>2741</v>
      </c>
      <c r="E29" s="76">
        <v>5292.3</v>
      </c>
      <c r="F29" s="77">
        <v>3250.9</v>
      </c>
      <c r="G29" s="38">
        <f>F29/E29*100</f>
        <v>61.42697881828316</v>
      </c>
      <c r="H29" s="56">
        <f t="shared" si="1"/>
        <v>509.9000000000001</v>
      </c>
    </row>
    <row r="30" spans="2:8" ht="24" customHeight="1">
      <c r="B30" s="10" t="s">
        <v>29</v>
      </c>
      <c r="C30" s="11">
        <v>2800</v>
      </c>
      <c r="D30" s="62">
        <v>96.2</v>
      </c>
      <c r="E30" s="78">
        <v>176.5</v>
      </c>
      <c r="F30" s="79">
        <v>40.4</v>
      </c>
      <c r="G30" s="38">
        <f>F30/E30*100</f>
        <v>22.889518413597735</v>
      </c>
      <c r="H30" s="56">
        <f t="shared" si="1"/>
        <v>-55.800000000000004</v>
      </c>
    </row>
    <row r="31" spans="2:8" ht="27.75" customHeight="1">
      <c r="B31" s="10" t="s">
        <v>10</v>
      </c>
      <c r="C31" s="11">
        <v>9000</v>
      </c>
      <c r="D31" s="44"/>
      <c r="E31" s="63">
        <v>90</v>
      </c>
      <c r="F31" s="44"/>
      <c r="G31" s="38"/>
      <c r="H31" s="56"/>
    </row>
    <row r="32" spans="2:9" ht="19.5" customHeight="1">
      <c r="B32" s="10" t="s">
        <v>11</v>
      </c>
      <c r="C32" s="11"/>
      <c r="D32" s="64">
        <f>D9+D10+D11+D24+D25+D28+D29+D30+D31</f>
        <v>170542.30000000002</v>
      </c>
      <c r="E32" s="64">
        <f>E9+E10+E11+E24+E25+E28+E29+E30+E31</f>
        <v>255179.52</v>
      </c>
      <c r="F32" s="64">
        <f>F9+F10+F11+F24+F25+F28+F29+F30+F31</f>
        <v>204110.40089</v>
      </c>
      <c r="G32" s="38">
        <f>F32/E32*100</f>
        <v>79.986983630191</v>
      </c>
      <c r="H32" s="56">
        <f t="shared" si="1"/>
        <v>33568.10088999997</v>
      </c>
      <c r="I32" s="22"/>
    </row>
    <row r="33" spans="4:8" s="1" customFormat="1" ht="20.25">
      <c r="D33" s="2"/>
      <c r="E33" s="41"/>
      <c r="F33" s="41"/>
      <c r="G33" s="2"/>
      <c r="H33" s="2"/>
    </row>
    <row r="34" spans="4:8" ht="18" hidden="1">
      <c r="D34" s="103">
        <f>D9+D10+D13+D14+D17+D29</f>
        <v>142068.8</v>
      </c>
      <c r="E34" s="103"/>
      <c r="F34" s="103">
        <f>F9+F10+F13+F14+F17+F29</f>
        <v>166463.9</v>
      </c>
      <c r="G34" s="103"/>
      <c r="H34" s="103">
        <f>F34-D34</f>
        <v>24395.100000000006</v>
      </c>
    </row>
    <row r="35" ht="12.75" hidden="1">
      <c r="D35" s="40"/>
    </row>
    <row r="36" ht="12.75" hidden="1"/>
    <row r="37" ht="12.75" hidden="1"/>
    <row r="38" ht="12.75" hidden="1"/>
    <row r="39" ht="12.75" hidden="1"/>
    <row r="40" ht="12.75" hidden="1"/>
  </sheetData>
  <sheetProtection/>
  <mergeCells count="5">
    <mergeCell ref="B2:H2"/>
    <mergeCell ref="B5:H5"/>
    <mergeCell ref="B6:H6"/>
    <mergeCell ref="B4:H4"/>
    <mergeCell ref="B3:H3"/>
  </mergeCells>
  <conditionalFormatting sqref="F24 D24 E9:E10 E12:E16 E18:E24 E26:E27 E29:E30">
    <cfRule type="expression" priority="58" dxfId="0" stopIfTrue="1">
      <formula>IU9=1</formula>
    </cfRule>
  </conditionalFormatting>
  <conditionalFormatting sqref="D24:F24 D27:F27">
    <cfRule type="expression" priority="46" dxfId="0" stopIfTrue="1">
      <formula>IV24=1</formula>
    </cfRule>
  </conditionalFormatting>
  <conditionalFormatting sqref="F9:F10 F12:F16 F18:F23 F26:F27 F29:F30">
    <cfRule type="expression" priority="31" dxfId="0" stopIfTrue="1">
      <formula>IT9=1</formula>
    </cfRule>
  </conditionalFormatting>
  <printOptions/>
  <pageMargins left="0.5905511811023623" right="0" top="0.1968503937007874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66" zoomScaleNormal="66" zoomScalePageLayoutView="0" workbookViewId="0" topLeftCell="A1">
      <selection activeCell="A3" sqref="A3:G3"/>
    </sheetView>
  </sheetViews>
  <sheetFormatPr defaultColWidth="9.00390625" defaultRowHeight="12.75"/>
  <cols>
    <col min="1" max="1" width="17.00390625" style="0" customWidth="1"/>
    <col min="2" max="2" width="41.00390625" style="0" customWidth="1"/>
    <col min="3" max="3" width="17.75390625" style="20" customWidth="1"/>
    <col min="4" max="4" width="22.00390625" style="20" customWidth="1"/>
    <col min="5" max="5" width="18.875" style="0" customWidth="1"/>
    <col min="6" max="6" width="17.00390625" style="0" customWidth="1"/>
    <col min="7" max="7" width="18.75390625" style="0" customWidth="1"/>
  </cols>
  <sheetData>
    <row r="1" spans="2:7" ht="18.75">
      <c r="B1" s="5"/>
      <c r="C1" s="18"/>
      <c r="D1" s="18"/>
      <c r="E1" s="5"/>
      <c r="F1" s="5"/>
      <c r="G1" s="7">
        <v>2</v>
      </c>
    </row>
    <row r="2" spans="1:7" ht="22.5">
      <c r="A2" s="106" t="s">
        <v>65</v>
      </c>
      <c r="B2" s="106"/>
      <c r="C2" s="106"/>
      <c r="D2" s="106"/>
      <c r="E2" s="106"/>
      <c r="F2" s="106"/>
      <c r="G2" s="106"/>
    </row>
    <row r="3" spans="1:7" ht="22.5">
      <c r="A3" s="106" t="s">
        <v>66</v>
      </c>
      <c r="B3" s="106"/>
      <c r="C3" s="106"/>
      <c r="D3" s="106"/>
      <c r="E3" s="106"/>
      <c r="F3" s="106"/>
      <c r="G3" s="106"/>
    </row>
    <row r="4" spans="1:7" ht="22.5">
      <c r="A4" s="106" t="s">
        <v>56</v>
      </c>
      <c r="B4" s="106"/>
      <c r="C4" s="106"/>
      <c r="D4" s="106"/>
      <c r="E4" s="106"/>
      <c r="F4" s="106"/>
      <c r="G4" s="106"/>
    </row>
    <row r="5" spans="1:7" ht="22.5">
      <c r="A5" s="106" t="s">
        <v>64</v>
      </c>
      <c r="B5" s="106"/>
      <c r="C5" s="106"/>
      <c r="D5" s="106"/>
      <c r="E5" s="106"/>
      <c r="F5" s="106"/>
      <c r="G5" s="106"/>
    </row>
    <row r="6" spans="1:7" ht="22.5">
      <c r="A6" s="106" t="s">
        <v>17</v>
      </c>
      <c r="B6" s="106"/>
      <c r="C6" s="106"/>
      <c r="D6" s="106"/>
      <c r="E6" s="106"/>
      <c r="F6" s="106"/>
      <c r="G6" s="106"/>
    </row>
    <row r="7" spans="2:7" ht="18.75">
      <c r="B7" s="5"/>
      <c r="C7" s="18"/>
      <c r="D7" s="18"/>
      <c r="E7" s="5"/>
      <c r="F7" s="5"/>
      <c r="G7" s="7" t="s">
        <v>13</v>
      </c>
    </row>
    <row r="8" spans="1:7" s="3" customFormat="1" ht="118.5" customHeight="1">
      <c r="A8" s="10" t="s">
        <v>36</v>
      </c>
      <c r="B8" s="11" t="s">
        <v>32</v>
      </c>
      <c r="C8" s="107" t="s">
        <v>67</v>
      </c>
      <c r="D8" s="107" t="s">
        <v>63</v>
      </c>
      <c r="E8" s="108" t="s">
        <v>68</v>
      </c>
      <c r="F8" s="109" t="s">
        <v>18</v>
      </c>
      <c r="G8" s="109" t="s">
        <v>69</v>
      </c>
    </row>
    <row r="9" spans="1:7" ht="24" customHeight="1">
      <c r="A9" s="15" t="s">
        <v>37</v>
      </c>
      <c r="B9" s="17" t="s">
        <v>0</v>
      </c>
      <c r="C9" s="42">
        <v>16360.8</v>
      </c>
      <c r="D9" s="80">
        <v>20335.2</v>
      </c>
      <c r="E9" s="81">
        <v>18467.7</v>
      </c>
      <c r="F9" s="37">
        <f>E9/D9*100</f>
        <v>90.81641685353475</v>
      </c>
      <c r="G9" s="43">
        <f>E9-C9</f>
        <v>2106.9000000000015</v>
      </c>
    </row>
    <row r="10" spans="1:9" ht="20.25" customHeight="1">
      <c r="A10" s="16">
        <v>1000</v>
      </c>
      <c r="B10" s="17" t="s">
        <v>1</v>
      </c>
      <c r="C10" s="42">
        <v>114192.1</v>
      </c>
      <c r="D10" s="82">
        <v>158030.9</v>
      </c>
      <c r="E10" s="83">
        <v>131514.7</v>
      </c>
      <c r="F10" s="37">
        <f aca="true" t="shared" si="0" ref="F10:F27">E10/D10*100</f>
        <v>83.2208764235349</v>
      </c>
      <c r="G10" s="43">
        <f aca="true" t="shared" si="1" ref="G10:G27">E10-C10</f>
        <v>17322.600000000006</v>
      </c>
      <c r="I10" s="22"/>
    </row>
    <row r="11" spans="1:7" ht="26.25">
      <c r="A11" s="16">
        <v>2000</v>
      </c>
      <c r="B11" s="17" t="s">
        <v>38</v>
      </c>
      <c r="C11" s="43">
        <v>10616.5</v>
      </c>
      <c r="D11" s="84">
        <v>20922.3</v>
      </c>
      <c r="E11" s="85">
        <v>15165</v>
      </c>
      <c r="F11" s="37">
        <f t="shared" si="0"/>
        <v>72.4824708564546</v>
      </c>
      <c r="G11" s="43">
        <f t="shared" si="1"/>
        <v>4548.5</v>
      </c>
    </row>
    <row r="12" spans="1:10" ht="39" customHeight="1">
      <c r="A12" s="16">
        <v>3000</v>
      </c>
      <c r="B12" s="17" t="s">
        <v>39</v>
      </c>
      <c r="C12" s="43">
        <v>4266</v>
      </c>
      <c r="D12" s="86">
        <v>11019</v>
      </c>
      <c r="E12" s="87">
        <v>7910.6</v>
      </c>
      <c r="F12" s="37">
        <f t="shared" si="0"/>
        <v>71.79054360649786</v>
      </c>
      <c r="G12" s="43">
        <f t="shared" si="1"/>
        <v>3644.6000000000004</v>
      </c>
      <c r="I12" s="22"/>
      <c r="J12" s="22"/>
    </row>
    <row r="13" spans="1:9" ht="39" customHeight="1">
      <c r="A13" s="16">
        <v>4000</v>
      </c>
      <c r="B13" s="17" t="s">
        <v>2</v>
      </c>
      <c r="C13" s="42">
        <v>5565.2</v>
      </c>
      <c r="D13" s="88">
        <v>7617.7</v>
      </c>
      <c r="E13" s="89">
        <v>6461.1</v>
      </c>
      <c r="F13" s="37">
        <f t="shared" si="0"/>
        <v>84.81693949617339</v>
      </c>
      <c r="G13" s="43">
        <f t="shared" si="1"/>
        <v>895.9000000000005</v>
      </c>
      <c r="I13" s="22"/>
    </row>
    <row r="14" spans="1:7" ht="21.75" customHeight="1">
      <c r="A14" s="16">
        <v>5000</v>
      </c>
      <c r="B14" s="17" t="s">
        <v>31</v>
      </c>
      <c r="C14" s="43">
        <v>3940.8</v>
      </c>
      <c r="D14" s="90">
        <v>5324.9</v>
      </c>
      <c r="E14" s="91">
        <v>4577.5</v>
      </c>
      <c r="F14" s="37">
        <f t="shared" si="0"/>
        <v>85.96405566301715</v>
      </c>
      <c r="G14" s="43">
        <f t="shared" si="1"/>
        <v>636.6999999999998</v>
      </c>
    </row>
    <row r="15" spans="1:7" ht="48" customHeight="1">
      <c r="A15" s="16">
        <v>6000</v>
      </c>
      <c r="B15" s="17" t="s">
        <v>40</v>
      </c>
      <c r="C15" s="44">
        <v>13062.9</v>
      </c>
      <c r="D15" s="92">
        <v>21190.2</v>
      </c>
      <c r="E15" s="93">
        <v>14144.4</v>
      </c>
      <c r="F15" s="37">
        <f t="shared" si="0"/>
        <v>66.74972392898604</v>
      </c>
      <c r="G15" s="43">
        <f t="shared" si="1"/>
        <v>1081.5</v>
      </c>
    </row>
    <row r="16" spans="1:7" ht="48" customHeight="1">
      <c r="A16" s="23" t="s">
        <v>53</v>
      </c>
      <c r="B16" s="17" t="s">
        <v>52</v>
      </c>
      <c r="C16" s="42"/>
      <c r="D16" s="94">
        <v>100</v>
      </c>
      <c r="E16" s="42"/>
      <c r="F16" s="37"/>
      <c r="G16" s="43">
        <f t="shared" si="1"/>
        <v>0</v>
      </c>
    </row>
    <row r="17" spans="1:7" ht="26.25">
      <c r="A17" s="23" t="s">
        <v>42</v>
      </c>
      <c r="B17" s="17" t="s">
        <v>3</v>
      </c>
      <c r="C17" s="45"/>
      <c r="D17" s="95">
        <v>25</v>
      </c>
      <c r="E17" s="45"/>
      <c r="F17" s="37"/>
      <c r="G17" s="43">
        <f t="shared" si="1"/>
        <v>0</v>
      </c>
    </row>
    <row r="18" spans="1:7" ht="60.75">
      <c r="A18" s="23" t="s">
        <v>49</v>
      </c>
      <c r="B18" s="29" t="s">
        <v>50</v>
      </c>
      <c r="C18" s="46">
        <v>5.5</v>
      </c>
      <c r="D18" s="96">
        <v>17.6</v>
      </c>
      <c r="E18" s="100">
        <v>17.6</v>
      </c>
      <c r="F18" s="37">
        <f t="shared" si="0"/>
        <v>100</v>
      </c>
      <c r="G18" s="43">
        <f t="shared" si="1"/>
        <v>12.100000000000001</v>
      </c>
    </row>
    <row r="19" spans="1:7" ht="60.75">
      <c r="A19" s="23" t="s">
        <v>48</v>
      </c>
      <c r="B19" s="17" t="s">
        <v>51</v>
      </c>
      <c r="C19" s="47">
        <v>137.2</v>
      </c>
      <c r="D19" s="97">
        <v>1097.8</v>
      </c>
      <c r="E19" s="100">
        <v>301.6</v>
      </c>
      <c r="F19" s="37">
        <f t="shared" si="0"/>
        <v>27.473128074330482</v>
      </c>
      <c r="G19" s="43">
        <f t="shared" si="1"/>
        <v>164.40000000000003</v>
      </c>
    </row>
    <row r="20" spans="1:7" ht="80.25" customHeight="1">
      <c r="A20" s="25" t="s">
        <v>43</v>
      </c>
      <c r="B20" s="26" t="s">
        <v>44</v>
      </c>
      <c r="C20" s="46">
        <v>175.3</v>
      </c>
      <c r="D20" s="98">
        <v>2176.1</v>
      </c>
      <c r="E20" s="101">
        <v>1648.5</v>
      </c>
      <c r="F20" s="37">
        <f t="shared" si="0"/>
        <v>75.75479068057534</v>
      </c>
      <c r="G20" s="43">
        <f t="shared" si="1"/>
        <v>1473.2</v>
      </c>
    </row>
    <row r="21" spans="1:7" ht="48.75" customHeight="1">
      <c r="A21" s="27">
        <v>8200</v>
      </c>
      <c r="B21" s="26" t="s">
        <v>45</v>
      </c>
      <c r="C21" s="46">
        <v>1004.8</v>
      </c>
      <c r="D21" s="99">
        <v>5584.5</v>
      </c>
      <c r="E21" s="46">
        <v>2629.3</v>
      </c>
      <c r="F21" s="37">
        <f t="shared" si="0"/>
        <v>47.082102247291616</v>
      </c>
      <c r="G21" s="43">
        <f t="shared" si="1"/>
        <v>1624.5000000000002</v>
      </c>
    </row>
    <row r="22" spans="1:7" ht="48.75" customHeight="1">
      <c r="A22" s="23" t="s">
        <v>59</v>
      </c>
      <c r="B22" s="30" t="s">
        <v>60</v>
      </c>
      <c r="C22" s="48"/>
      <c r="D22" s="48"/>
      <c r="E22" s="48"/>
      <c r="F22" s="37"/>
      <c r="G22" s="43"/>
    </row>
    <row r="23" spans="1:7" ht="24.75" customHeight="1">
      <c r="A23" s="25" t="s">
        <v>46</v>
      </c>
      <c r="B23" s="28" t="s">
        <v>47</v>
      </c>
      <c r="C23" s="44">
        <v>1047.8</v>
      </c>
      <c r="D23" s="49">
        <v>1588.3</v>
      </c>
      <c r="E23" s="44">
        <v>1272.4</v>
      </c>
      <c r="F23" s="37">
        <f t="shared" si="0"/>
        <v>80.1108103003211</v>
      </c>
      <c r="G23" s="43">
        <f t="shared" si="1"/>
        <v>224.60000000000014</v>
      </c>
    </row>
    <row r="24" spans="1:7" s="20" customFormat="1" ht="26.25" customHeight="1">
      <c r="A24" s="23" t="s">
        <v>41</v>
      </c>
      <c r="B24" s="33" t="s">
        <v>62</v>
      </c>
      <c r="C24" s="50">
        <v>167.4</v>
      </c>
      <c r="D24" s="50"/>
      <c r="E24" s="50"/>
      <c r="F24" s="37"/>
      <c r="G24" s="44">
        <f t="shared" si="1"/>
        <v>-167.4</v>
      </c>
    </row>
    <row r="25" spans="1:7" ht="26.25" customHeight="1">
      <c r="A25" s="25" t="s">
        <v>57</v>
      </c>
      <c r="B25" s="28" t="s">
        <v>58</v>
      </c>
      <c r="C25" s="42"/>
      <c r="D25" s="51">
        <v>90</v>
      </c>
      <c r="E25" s="42"/>
      <c r="F25" s="37"/>
      <c r="G25" s="44"/>
    </row>
    <row r="26" spans="1:7" ht="42.75" customHeight="1">
      <c r="A26" s="25" t="s">
        <v>54</v>
      </c>
      <c r="B26" s="30" t="s">
        <v>55</v>
      </c>
      <c r="C26" s="42"/>
      <c r="D26" s="44">
        <v>60</v>
      </c>
      <c r="E26" s="42"/>
      <c r="F26" s="37"/>
      <c r="G26" s="43">
        <f t="shared" si="1"/>
        <v>0</v>
      </c>
    </row>
    <row r="27" spans="1:7" ht="20.25">
      <c r="A27" s="24"/>
      <c r="B27" s="10" t="s">
        <v>34</v>
      </c>
      <c r="C27" s="52">
        <f>C9+C10+C11+C12+C13+C14+C15+C16+C17+C18+C19+C20+C21+C22+C23+C24+C25+C26</f>
        <v>170542.3</v>
      </c>
      <c r="D27" s="52">
        <f>D9+D10+D11+D12+D13+D14+D15+D16+D17+D18+D19+D20+D21+D22+D23+D24+D25+D26</f>
        <v>255179.5</v>
      </c>
      <c r="E27" s="52">
        <f>E9+E10+E11+E12+E13+E14+E15+E16+E17+E18+E19+E20+E21+E22+E23+E24+E25+E26</f>
        <v>204110.40000000002</v>
      </c>
      <c r="F27" s="38">
        <f t="shared" si="0"/>
        <v>79.9869895504929</v>
      </c>
      <c r="G27" s="56">
        <f t="shared" si="1"/>
        <v>33568.100000000035</v>
      </c>
    </row>
    <row r="28" spans="2:7" ht="15.75">
      <c r="B28" s="6"/>
      <c r="C28" s="21"/>
      <c r="D28" s="21"/>
      <c r="E28" s="21"/>
      <c r="F28" s="5"/>
      <c r="G28" s="21"/>
    </row>
    <row r="29" spans="1:7" ht="20.25" hidden="1">
      <c r="A29" s="14"/>
      <c r="B29" s="13"/>
      <c r="C29" s="35">
        <f>C10+C11+C12+C13+C14</f>
        <v>138580.6</v>
      </c>
      <c r="D29" s="19"/>
      <c r="E29" s="35">
        <f>E10+E11+E12+E13+E14</f>
        <v>165628.90000000002</v>
      </c>
      <c r="F29" s="13"/>
      <c r="G29" s="102">
        <f>E29-C29</f>
        <v>27048.300000000017</v>
      </c>
    </row>
    <row r="30" spans="1:7" s="14" customFormat="1" ht="20.25" hidden="1">
      <c r="A30" s="105"/>
      <c r="B30" s="105"/>
      <c r="C30" s="105"/>
      <c r="D30" s="19"/>
      <c r="E30" s="13"/>
      <c r="F30" s="13"/>
      <c r="G30" s="13"/>
    </row>
    <row r="31" spans="1:7" ht="20.25" hidden="1">
      <c r="A31" s="14"/>
      <c r="B31" s="13"/>
      <c r="C31" s="35"/>
      <c r="D31" s="35"/>
      <c r="E31" s="35"/>
      <c r="F31" s="35"/>
      <c r="G31" s="35"/>
    </row>
    <row r="32" spans="1:7" ht="20.25">
      <c r="A32" s="14"/>
      <c r="B32" s="13"/>
      <c r="C32" s="19"/>
      <c r="D32" s="19"/>
      <c r="E32" s="13"/>
      <c r="F32" s="13"/>
      <c r="G32" s="13"/>
    </row>
    <row r="33" spans="1:7" ht="20.25">
      <c r="A33" s="14"/>
      <c r="B33" s="13"/>
      <c r="C33" s="34"/>
      <c r="D33" s="19"/>
      <c r="E33" s="34"/>
      <c r="F33" s="31"/>
      <c r="G33" s="13"/>
    </row>
    <row r="34" spans="1:7" ht="20.25">
      <c r="A34" s="14"/>
      <c r="B34" s="13"/>
      <c r="C34" s="34"/>
      <c r="D34" s="19"/>
      <c r="E34" s="34"/>
      <c r="F34" s="13"/>
      <c r="G34" s="13"/>
    </row>
    <row r="35" spans="1:7" ht="20.25">
      <c r="A35" s="14"/>
      <c r="B35" s="13"/>
      <c r="C35" s="34"/>
      <c r="D35" s="19"/>
      <c r="E35" s="13"/>
      <c r="F35" s="13"/>
      <c r="G35" s="13"/>
    </row>
    <row r="36" spans="2:7" ht="12.75">
      <c r="B36" s="5"/>
      <c r="C36" s="18"/>
      <c r="D36" s="18"/>
      <c r="E36" s="5"/>
      <c r="F36" s="5"/>
      <c r="G36" s="5"/>
    </row>
    <row r="37" spans="2:7" ht="12.75">
      <c r="B37" s="5"/>
      <c r="C37" s="18"/>
      <c r="D37" s="18"/>
      <c r="E37" s="5"/>
      <c r="F37" s="5"/>
      <c r="G37" s="5"/>
    </row>
    <row r="38" spans="2:7" ht="12.75">
      <c r="B38" s="5"/>
      <c r="C38" s="18"/>
      <c r="D38" s="18"/>
      <c r="E38" s="5"/>
      <c r="F38" s="5"/>
      <c r="G38" s="5"/>
    </row>
    <row r="39" spans="2:7" ht="12.75">
      <c r="B39" s="5"/>
      <c r="C39" s="18"/>
      <c r="D39" s="18"/>
      <c r="E39" s="5"/>
      <c r="F39" s="5"/>
      <c r="G39" s="5"/>
    </row>
    <row r="40" spans="2:7" ht="12.75">
      <c r="B40" s="5"/>
      <c r="C40" s="18"/>
      <c r="D40" s="18"/>
      <c r="E40" s="5"/>
      <c r="F40" s="5"/>
      <c r="G40" s="5"/>
    </row>
    <row r="41" spans="2:7" ht="12.75">
      <c r="B41" s="5"/>
      <c r="C41" s="18"/>
      <c r="D41" s="18"/>
      <c r="E41" s="5"/>
      <c r="F41" s="5"/>
      <c r="G41" s="5"/>
    </row>
    <row r="42" spans="2:7" ht="12.75">
      <c r="B42" s="5"/>
      <c r="C42" s="18"/>
      <c r="D42" s="18"/>
      <c r="E42" s="5"/>
      <c r="F42" s="5"/>
      <c r="G42" s="5"/>
    </row>
    <row r="43" spans="2:7" ht="12.75">
      <c r="B43" s="5"/>
      <c r="C43" s="18"/>
      <c r="D43" s="18"/>
      <c r="E43" s="5"/>
      <c r="F43" s="5"/>
      <c r="G43" s="5"/>
    </row>
    <row r="44" spans="2:7" ht="12.75">
      <c r="B44" s="5"/>
      <c r="C44" s="18"/>
      <c r="D44" s="18"/>
      <c r="E44" s="5"/>
      <c r="F44" s="5"/>
      <c r="G44" s="5"/>
    </row>
    <row r="45" spans="2:7" ht="12.75">
      <c r="B45" s="5"/>
      <c r="C45" s="18"/>
      <c r="D45" s="18"/>
      <c r="E45" s="5"/>
      <c r="F45" s="5"/>
      <c r="G45" s="5"/>
    </row>
    <row r="46" spans="2:7" ht="12.75">
      <c r="B46" s="5"/>
      <c r="C46" s="18"/>
      <c r="D46" s="18"/>
      <c r="E46" s="5"/>
      <c r="F46" s="5"/>
      <c r="G46" s="5"/>
    </row>
    <row r="47" spans="2:7" ht="12.75">
      <c r="B47" s="5"/>
      <c r="C47" s="18"/>
      <c r="D47" s="18"/>
      <c r="E47" s="5"/>
      <c r="F47" s="5"/>
      <c r="G47" s="5"/>
    </row>
    <row r="48" spans="2:7" ht="12.75">
      <c r="B48" s="5"/>
      <c r="C48" s="18"/>
      <c r="D48" s="18"/>
      <c r="E48" s="5"/>
      <c r="F48" s="5"/>
      <c r="G48" s="5"/>
    </row>
    <row r="49" spans="2:7" ht="12.75">
      <c r="B49" s="5"/>
      <c r="C49" s="18"/>
      <c r="D49" s="18"/>
      <c r="E49" s="5"/>
      <c r="F49" s="5"/>
      <c r="G49" s="5"/>
    </row>
    <row r="50" spans="2:7" ht="12.75">
      <c r="B50" s="5"/>
      <c r="C50" s="18"/>
      <c r="D50" s="18"/>
      <c r="E50" s="5"/>
      <c r="F50" s="5"/>
      <c r="G50" s="5"/>
    </row>
    <row r="51" spans="2:7" ht="12.75">
      <c r="B51" s="5"/>
      <c r="C51" s="18"/>
      <c r="D51" s="18"/>
      <c r="E51" s="5"/>
      <c r="F51" s="5"/>
      <c r="G51" s="5"/>
    </row>
  </sheetData>
  <sheetProtection/>
  <mergeCells count="6">
    <mergeCell ref="A30:C30"/>
    <mergeCell ref="A2:G2"/>
    <mergeCell ref="A4:G4"/>
    <mergeCell ref="A5:G5"/>
    <mergeCell ref="A6:G6"/>
    <mergeCell ref="A3:G3"/>
  </mergeCells>
  <printOptions/>
  <pageMargins left="0.5905511811023623" right="0" top="0.1968503937007874" bottom="0.7874015748031497" header="0.5118110236220472" footer="0.5118110236220472"/>
  <pageSetup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Бондарчук</cp:lastModifiedBy>
  <cp:lastPrinted>2022-04-19T07:39:18Z</cp:lastPrinted>
  <dcterms:created xsi:type="dcterms:W3CDTF">2003-04-14T04:34:14Z</dcterms:created>
  <dcterms:modified xsi:type="dcterms:W3CDTF">2022-04-19T07:39:22Z</dcterms:modified>
  <cp:category/>
  <cp:version/>
  <cp:contentType/>
  <cp:contentStatus/>
</cp:coreProperties>
</file>