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56" activeTab="0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<sst xmlns="http://schemas.openxmlformats.org/spreadsheetml/2006/main" count="80" uniqueCount="71">
  <si>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</si>
  <si>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</si>
  <si>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</si>
  <si>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</si>
  <si>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</si>
  <si>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</si>
  <si>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</si>
  <si>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</si>
  <si>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</si>
  <si>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</si>
  <si>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</si>
  <si>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</si>
  <si>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</si>
  <si>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</si>
  <si>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</si>
  <si>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</si>
  <si>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</si>
  <si>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</si>
  <si>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</si>
  <si>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</si>
  <si>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</si>
  <si>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</si>
  <si>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</si>
  <si>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</si>
  <si>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</si>
  <si>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</si>
  <si>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</si>
  <si>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</si>
  <si>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</si>
  <si>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</si>
  <si>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</si>
  <si>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</si>
  <si>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</si>
  <si>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</si>
  <si>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</si>
  <si>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</si>
  <si>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</si>
  <si>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</si>
  <si>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</si>
  <si>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</si>
  <si>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</si>
  <si>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</si>
  <si>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</si>
  <si>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</si>
  <si>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</si>
  <si>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</si>
  <si>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</si>
  <si>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</si>
  <si>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</si>
  <si>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</si>
  <si>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</si>
  <si>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</si>
  <si>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</si>
  <si>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</si>
  <si>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</si>
  <si>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</si>
  <si>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</si>
  <si>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</si>
  <si>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</si>
  <si>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</si>
  <si>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</si>
  <si>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 боргових зобов"язань</t>
  </si>
  <si>
    <t>Обслуговування боргу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</si>
  <si>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</si>
  <si>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</si>
  <si>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за 9 місяців  2021-2022 років</t>
  </si>
  <si>
    <t>Уточнений план на 9 місяців 2022 року</t>
  </si>
  <si>
    <t>Виконано за 9 місяців 2022 року</t>
  </si>
  <si>
    <t>Відхилення видатків за 9 місяців 2022 року до видатків за 9 мічяців 2021 року</t>
  </si>
  <si>
    <t>Виконано за 9 місяців 2021 року</t>
  </si>
  <si>
    <t>Відхилення видатків за 9 місяців 2022 року до видатків за 9 місяців 2021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</si>
</sst>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"/>
    <numFmt numFmtId="198" formatCode="#,##0.0"/>
    <numFmt numFmtId="199" formatCode="#,##0.000"/>
    <numFmt numFmtId="200" formatCode="#,##0.0000"/>
    <numFmt numFmtId="201" formatCode="#,##0.00000"/>
    <numFmt numFmtId="202" formatCode="#,##0.000000"/>
  </numFmts>
  <fonts count="34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2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8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/>
    </xf>
    <xf numFmtId="198" fontId="7" fillId="24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198" fontId="8" fillId="0" borderId="10" xfId="103" applyNumberFormat="1" applyFont="1" applyBorder="1" applyAlignment="1">
      <alignment horizontal="center" vertical="center"/>
      <protection/>
    </xf>
    <xf numFmtId="198" fontId="8" fillId="0" borderId="10" xfId="105" applyNumberFormat="1" applyFont="1" applyBorder="1" applyAlignment="1">
      <alignment horizontal="center" vertical="center"/>
      <protection/>
    </xf>
    <xf numFmtId="198" fontId="7" fillId="0" borderId="10" xfId="0" applyNumberFormat="1" applyFont="1" applyFill="1" applyBorder="1" applyAlignment="1">
      <alignment horizontal="center" vertical="center"/>
    </xf>
    <xf numFmtId="198" fontId="8" fillId="0" borderId="0" xfId="0" applyNumberFormat="1" applyFont="1" applyAlignment="1">
      <alignment/>
    </xf>
    <xf numFmtId="198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97" fontId="17" fillId="0" borderId="10" xfId="150" applyNumberFormat="1" applyFont="1" applyBorder="1" applyAlignment="1">
      <alignment horizontal="center" vertical="center" wrapText="1"/>
      <protection/>
    </xf>
    <xf numFmtId="197" fontId="17" fillId="0" borderId="10" xfId="151" applyNumberFormat="1" applyFont="1" applyBorder="1" applyAlignment="1">
      <alignment horizontal="center" vertical="center" wrapText="1"/>
      <protection/>
    </xf>
    <xf numFmtId="197" fontId="17" fillId="0" borderId="10" xfId="152" applyNumberFormat="1" applyFont="1" applyBorder="1" applyAlignment="1">
      <alignment horizontal="center" vertical="center" wrapText="1"/>
      <protection/>
    </xf>
    <xf numFmtId="197" fontId="17" fillId="0" borderId="10" xfId="153" applyNumberFormat="1" applyFont="1" applyBorder="1" applyAlignment="1">
      <alignment horizontal="center" vertical="center" wrapText="1"/>
      <protection/>
    </xf>
    <xf numFmtId="197" fontId="17" fillId="0" borderId="10" xfId="154" applyNumberFormat="1" applyFont="1" applyBorder="1" applyAlignment="1">
      <alignment horizontal="center" vertical="center" wrapText="1"/>
      <protection/>
    </xf>
    <xf numFmtId="188" fontId="8" fillId="0" borderId="10" xfId="0" applyNumberFormat="1" applyFont="1" applyFill="1" applyBorder="1" applyAlignment="1">
      <alignment horizontal="center" vertical="center" wrapText="1"/>
    </xf>
    <xf numFmtId="197" fontId="17" fillId="0" borderId="10" xfId="155" applyNumberFormat="1" applyFont="1" applyBorder="1" applyAlignment="1">
      <alignment horizontal="center" vertical="center" wrapText="1"/>
      <protection/>
    </xf>
    <xf numFmtId="197" fontId="17" fillId="0" borderId="10" xfId="156" applyNumberFormat="1" applyFont="1" applyBorder="1" applyAlignment="1">
      <alignment horizontal="center" vertical="center" wrapText="1"/>
      <protection/>
    </xf>
    <xf numFmtId="197" fontId="17" fillId="0" borderId="10" xfId="157" applyNumberFormat="1" applyFont="1" applyBorder="1" applyAlignment="1">
      <alignment horizontal="center" vertical="center" wrapText="1"/>
      <protection/>
    </xf>
    <xf numFmtId="188" fontId="8" fillId="24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8" fillId="0" borderId="10" xfId="145" applyNumberFormat="1" applyFont="1" applyBorder="1" applyAlignment="1">
      <alignment horizontal="center" vertical="center"/>
      <protection/>
    </xf>
    <xf numFmtId="188" fontId="8" fillId="0" borderId="10" xfId="136" applyNumberFormat="1" applyFont="1" applyBorder="1" applyAlignment="1">
      <alignment horizontal="center" vertical="center"/>
      <protection/>
    </xf>
    <xf numFmtId="188" fontId="8" fillId="0" borderId="10" xfId="137" applyNumberFormat="1" applyFont="1" applyBorder="1" applyAlignment="1">
      <alignment horizontal="center" vertical="center"/>
      <protection/>
    </xf>
    <xf numFmtId="188" fontId="8" fillId="0" borderId="10" xfId="146" applyNumberFormat="1" applyFont="1" applyBorder="1" applyAlignment="1">
      <alignment horizontal="center" vertical="center"/>
      <protection/>
    </xf>
    <xf numFmtId="188" fontId="8" fillId="0" borderId="10" xfId="138" applyNumberFormat="1" applyFont="1" applyBorder="1" applyAlignment="1">
      <alignment horizontal="center" vertical="center"/>
      <protection/>
    </xf>
    <xf numFmtId="188" fontId="8" fillId="0" borderId="10" xfId="147" applyNumberFormat="1" applyFont="1" applyBorder="1" applyAlignment="1">
      <alignment horizontal="center" vertical="center"/>
      <protection/>
    </xf>
    <xf numFmtId="188" fontId="8" fillId="0" borderId="10" xfId="140" applyNumberFormat="1" applyFont="1" applyBorder="1" applyAlignment="1">
      <alignment horizontal="center" vertical="center"/>
      <protection/>
    </xf>
    <xf numFmtId="188" fontId="8" fillId="0" borderId="10" xfId="148" applyNumberFormat="1" applyFont="1" applyBorder="1" applyAlignment="1">
      <alignment horizontal="center" vertical="center"/>
      <protection/>
    </xf>
    <xf numFmtId="188" fontId="8" fillId="0" borderId="10" xfId="141" applyNumberFormat="1" applyFont="1" applyBorder="1" applyAlignment="1">
      <alignment horizontal="center" vertical="center"/>
      <protection/>
    </xf>
    <xf numFmtId="188" fontId="8" fillId="0" borderId="10" xfId="149" applyNumberFormat="1" applyFont="1" applyBorder="1" applyAlignment="1">
      <alignment horizontal="center" vertical="center"/>
      <protection/>
    </xf>
    <xf numFmtId="188" fontId="8" fillId="0" borderId="10" xfId="142" applyNumberFormat="1" applyFont="1" applyBorder="1" applyAlignment="1">
      <alignment horizontal="center" vertical="center"/>
      <protection/>
    </xf>
    <xf numFmtId="188" fontId="8" fillId="0" borderId="10" xfId="54" applyNumberFormat="1" applyFont="1" applyBorder="1" applyAlignment="1">
      <alignment horizontal="center" vertical="center"/>
      <protection/>
    </xf>
    <xf numFmtId="188" fontId="8" fillId="0" borderId="10" xfId="143" applyNumberFormat="1" applyFont="1" applyBorder="1" applyAlignment="1">
      <alignment horizontal="center" vertical="center"/>
      <protection/>
    </xf>
    <xf numFmtId="188" fontId="8" fillId="0" borderId="10" xfId="55" applyNumberFormat="1" applyFont="1" applyBorder="1" applyAlignment="1">
      <alignment horizontal="center" vertical="center"/>
      <protection/>
    </xf>
    <xf numFmtId="188" fontId="8" fillId="0" borderId="10" xfId="144" applyNumberFormat="1" applyFont="1" applyBorder="1" applyAlignment="1">
      <alignment horizontal="center" vertical="center"/>
      <protection/>
    </xf>
    <xf numFmtId="198" fontId="8" fillId="0" borderId="10" xfId="56" applyNumberFormat="1" applyFont="1" applyBorder="1" applyAlignment="1">
      <alignment horizontal="center" vertical="center"/>
      <protection/>
    </xf>
    <xf numFmtId="198" fontId="8" fillId="0" borderId="10" xfId="57" applyNumberFormat="1" applyFont="1" applyBorder="1" applyAlignment="1">
      <alignment horizontal="center" vertical="center"/>
      <protection/>
    </xf>
    <xf numFmtId="198" fontId="8" fillId="0" borderId="10" xfId="58" applyNumberFormat="1" applyFont="1" applyBorder="1" applyAlignment="1">
      <alignment horizontal="center" vertical="center"/>
      <protection/>
    </xf>
    <xf numFmtId="198" fontId="8" fillId="0" borderId="10" xfId="59" applyNumberFormat="1" applyFont="1" applyBorder="1" applyAlignment="1">
      <alignment horizontal="center" vertical="center"/>
      <protection/>
    </xf>
    <xf numFmtId="198" fontId="8" fillId="0" borderId="10" xfId="60" applyNumberFormat="1" applyFont="1" applyBorder="1" applyAlignment="1">
      <alignment horizontal="center" vertical="center"/>
      <protection/>
    </xf>
    <xf numFmtId="198" fontId="8" fillId="0" borderId="10" xfId="61" applyNumberFormat="1" applyFont="1" applyBorder="1" applyAlignment="1">
      <alignment horizontal="center" vertical="center"/>
      <protection/>
    </xf>
    <xf numFmtId="198" fontId="8" fillId="0" borderId="10" xfId="62" applyNumberFormat="1" applyFont="1" applyBorder="1" applyAlignment="1">
      <alignment horizontal="center" vertical="center"/>
      <protection/>
    </xf>
    <xf numFmtId="198" fontId="8" fillId="0" borderId="10" xfId="64" applyNumberFormat="1" applyFont="1" applyBorder="1" applyAlignment="1">
      <alignment horizontal="center" vertical="center"/>
      <protection/>
    </xf>
    <xf numFmtId="198" fontId="8" fillId="0" borderId="10" xfId="65" applyNumberFormat="1" applyFont="1" applyBorder="1" applyAlignment="1">
      <alignment horizontal="center" vertical="center"/>
      <protection/>
    </xf>
    <xf numFmtId="198" fontId="8" fillId="0" borderId="10" xfId="66" applyNumberFormat="1" applyFont="1" applyBorder="1" applyAlignment="1">
      <alignment horizontal="center" vertical="center"/>
      <protection/>
    </xf>
    <xf numFmtId="198" fontId="8" fillId="0" borderId="10" xfId="69" applyNumberFormat="1" applyFont="1" applyBorder="1" applyAlignment="1">
      <alignment horizontal="center" vertical="center"/>
      <protection/>
    </xf>
    <xf numFmtId="198" fontId="8" fillId="0" borderId="10" xfId="70" applyNumberFormat="1" applyFont="1" applyBorder="1" applyAlignment="1">
      <alignment horizontal="center" vertical="center"/>
      <protection/>
    </xf>
    <xf numFmtId="198" fontId="8" fillId="0" borderId="10" xfId="71" applyNumberFormat="1" applyFont="1" applyBorder="1" applyAlignment="1">
      <alignment horizontal="center" vertical="center"/>
      <protection/>
    </xf>
    <xf numFmtId="198" fontId="8" fillId="0" borderId="10" xfId="72" applyNumberFormat="1" applyFont="1" applyBorder="1" applyAlignment="1">
      <alignment horizontal="center" vertical="center"/>
      <protection/>
    </xf>
    <xf numFmtId="198" fontId="8" fillId="0" borderId="10" xfId="73" applyNumberFormat="1" applyFont="1" applyBorder="1" applyAlignment="1">
      <alignment horizontal="center" vertical="center"/>
      <protection/>
    </xf>
    <xf numFmtId="198" fontId="8" fillId="0" borderId="10" xfId="75" applyNumberFormat="1" applyFont="1" applyBorder="1" applyAlignment="1">
      <alignment horizontal="center" vertical="center"/>
      <protection/>
    </xf>
    <xf numFmtId="198" fontId="8" fillId="0" borderId="10" xfId="76" applyNumberFormat="1" applyFont="1" applyBorder="1" applyAlignment="1">
      <alignment horizontal="center" vertical="center"/>
      <protection/>
    </xf>
    <xf numFmtId="198" fontId="8" fillId="0" borderId="10" xfId="77" applyNumberFormat="1" applyFont="1" applyBorder="1" applyAlignment="1">
      <alignment horizontal="center" vertical="center"/>
      <protection/>
    </xf>
    <xf numFmtId="198" fontId="8" fillId="0" borderId="10" xfId="78" applyNumberFormat="1" applyFont="1" applyBorder="1" applyAlignment="1">
      <alignment horizontal="center" vertical="center"/>
      <protection/>
    </xf>
    <xf numFmtId="198" fontId="8" fillId="0" borderId="10" xfId="79" applyNumberFormat="1" applyFont="1" applyBorder="1" applyAlignment="1">
      <alignment horizontal="center" vertical="center"/>
      <protection/>
    </xf>
    <xf numFmtId="198" fontId="8" fillId="0" borderId="10" xfId="80" applyNumberFormat="1" applyFont="1" applyBorder="1" applyAlignment="1">
      <alignment horizontal="center" vertical="center"/>
      <protection/>
    </xf>
    <xf numFmtId="198" fontId="8" fillId="0" borderId="10" xfId="81" applyNumberFormat="1" applyFont="1" applyBorder="1" applyAlignment="1">
      <alignment horizontal="center" vertical="center"/>
      <protection/>
    </xf>
    <xf numFmtId="198" fontId="8" fillId="0" borderId="10" xfId="82" applyNumberFormat="1" applyFont="1" applyBorder="1" applyAlignment="1">
      <alignment horizontal="center" vertical="center"/>
      <protection/>
    </xf>
    <xf numFmtId="198" fontId="8" fillId="0" borderId="10" xfId="83" applyNumberFormat="1" applyFont="1" applyBorder="1" applyAlignment="1">
      <alignment horizontal="center" vertical="center"/>
      <protection/>
    </xf>
    <xf numFmtId="198" fontId="8" fillId="0" borderId="10" xfId="84" applyNumberFormat="1" applyFont="1" applyBorder="1" applyAlignment="1">
      <alignment horizontal="center" vertical="center"/>
      <protection/>
    </xf>
    <xf numFmtId="198" fontId="8" fillId="0" borderId="10" xfId="86" applyNumberFormat="1" applyFont="1" applyBorder="1" applyAlignment="1">
      <alignment horizontal="center" vertical="center"/>
      <protection/>
    </xf>
    <xf numFmtId="198" fontId="8" fillId="0" borderId="10" xfId="87" applyNumberFormat="1" applyFont="1" applyBorder="1" applyAlignment="1">
      <alignment horizontal="center" vertical="center"/>
      <protection/>
    </xf>
    <xf numFmtId="198" fontId="8" fillId="0" borderId="10" xfId="158" applyNumberFormat="1" applyFont="1" applyBorder="1" applyAlignment="1">
      <alignment horizontal="center" vertical="center"/>
      <protection/>
    </xf>
    <xf numFmtId="198" fontId="8" fillId="24" borderId="10" xfId="67" applyNumberFormat="1" applyFont="1" applyFill="1" applyBorder="1" applyAlignment="1">
      <alignment horizontal="center" vertical="center"/>
      <protection/>
    </xf>
    <xf numFmtId="198" fontId="8" fillId="24" borderId="10" xfId="68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00" xfId="54"/>
    <cellStyle name="Обычный 2 101" xfId="55"/>
    <cellStyle name="Обычный 2 103" xfId="56"/>
    <cellStyle name="Обычный 2 104" xfId="57"/>
    <cellStyle name="Обычный 2 105" xfId="58"/>
    <cellStyle name="Обычный 2 106" xfId="59"/>
    <cellStyle name="Обычный 2 107" xfId="60"/>
    <cellStyle name="Обычный 2 108" xfId="61"/>
    <cellStyle name="Обычный 2 109" xfId="62"/>
    <cellStyle name="Обычный 2 11" xfId="63"/>
    <cellStyle name="Обычный 2 110" xfId="64"/>
    <cellStyle name="Обычный 2 111" xfId="65"/>
    <cellStyle name="Обычный 2 112" xfId="66"/>
    <cellStyle name="Обычный 2 113" xfId="67"/>
    <cellStyle name="Обычный 2 114" xfId="68"/>
    <cellStyle name="Обычный 2 115" xfId="69"/>
    <cellStyle name="Обычный 2 116" xfId="70"/>
    <cellStyle name="Обычный 2 117" xfId="71"/>
    <cellStyle name="Обычный 2 118" xfId="72"/>
    <cellStyle name="Обычный 2 119" xfId="73"/>
    <cellStyle name="Обычный 2 12" xfId="74"/>
    <cellStyle name="Обычный 2 120" xfId="75"/>
    <cellStyle name="Обычный 2 121" xfId="76"/>
    <cellStyle name="Обычный 2 122" xfId="77"/>
    <cellStyle name="Обычный 2 123" xfId="78"/>
    <cellStyle name="Обычный 2 124" xfId="79"/>
    <cellStyle name="Обычный 2 125" xfId="80"/>
    <cellStyle name="Обычный 2 126" xfId="81"/>
    <cellStyle name="Обычный 2 127" xfId="82"/>
    <cellStyle name="Обычный 2 128" xfId="83"/>
    <cellStyle name="Обычный 2 129" xfId="84"/>
    <cellStyle name="Обычный 2 13" xfId="85"/>
    <cellStyle name="Обычный 2 130" xfId="86"/>
    <cellStyle name="Обычный 2 131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3" xfId="95"/>
    <cellStyle name="Обычный 2 30" xfId="96"/>
    <cellStyle name="Обычный 2 36" xfId="97"/>
    <cellStyle name="Обычный 2 38" xfId="98"/>
    <cellStyle name="Обычный 2 39" xfId="99"/>
    <cellStyle name="Обычный 2 4" xfId="100"/>
    <cellStyle name="Обычный 2 40" xfId="101"/>
    <cellStyle name="Обычный 2 41" xfId="102"/>
    <cellStyle name="Обычный 2 42" xfId="103"/>
    <cellStyle name="Обычный 2 43" xfId="104"/>
    <cellStyle name="Обычный 2 44" xfId="105"/>
    <cellStyle name="Обычный 2 45" xfId="106"/>
    <cellStyle name="Обычный 2 46" xfId="107"/>
    <cellStyle name="Обычный 2 47" xfId="108"/>
    <cellStyle name="Обычный 2 48" xfId="109"/>
    <cellStyle name="Обычный 2 49" xfId="110"/>
    <cellStyle name="Обычный 2 5" xfId="111"/>
    <cellStyle name="Обычный 2 50" xfId="112"/>
    <cellStyle name="Обычный 2 51" xfId="113"/>
    <cellStyle name="Обычный 2 53" xfId="114"/>
    <cellStyle name="Обычный 2 54" xfId="115"/>
    <cellStyle name="Обычный 2 55" xfId="116"/>
    <cellStyle name="Обычный 2 56" xfId="117"/>
    <cellStyle name="Обычный 2 57" xfId="118"/>
    <cellStyle name="Обычный 2 58" xfId="119"/>
    <cellStyle name="Обычный 2 59" xfId="120"/>
    <cellStyle name="Обычный 2 6" xfId="121"/>
    <cellStyle name="Обычный 2 60" xfId="122"/>
    <cellStyle name="Обычный 2 61" xfId="123"/>
    <cellStyle name="Обычный 2 62" xfId="124"/>
    <cellStyle name="Обычный 2 63" xfId="125"/>
    <cellStyle name="Обычный 2 64" xfId="126"/>
    <cellStyle name="Обычный 2 65" xfId="127"/>
    <cellStyle name="Обычный 2 66" xfId="128"/>
    <cellStyle name="Обычный 2 67" xfId="129"/>
    <cellStyle name="Обычный 2 68" xfId="130"/>
    <cellStyle name="Обычный 2 69" xfId="131"/>
    <cellStyle name="Обычный 2 7" xfId="132"/>
    <cellStyle name="Обычный 2 70" xfId="133"/>
    <cellStyle name="Обычный 2 71" xfId="134"/>
    <cellStyle name="Обычный 2 8" xfId="135"/>
    <cellStyle name="Обычный 2 87" xfId="136"/>
    <cellStyle name="Обычный 2 88" xfId="137"/>
    <cellStyle name="Обычный 2 89" xfId="138"/>
    <cellStyle name="Обычный 2 9" xfId="139"/>
    <cellStyle name="Обычный 2 90" xfId="140"/>
    <cellStyle name="Обычный 2 91" xfId="141"/>
    <cellStyle name="Обычный 2 92" xfId="142"/>
    <cellStyle name="Обычный 2 93" xfId="143"/>
    <cellStyle name="Обычный 2 94" xfId="144"/>
    <cellStyle name="Обычный 2 95" xfId="145"/>
    <cellStyle name="Обычный 2 96" xfId="146"/>
    <cellStyle name="Обычный 2 97" xfId="147"/>
    <cellStyle name="Обычный 2 98" xfId="148"/>
    <cellStyle name="Обычный 2 99" xfId="149"/>
    <cellStyle name="Обычный 32" xfId="150"/>
    <cellStyle name="Обычный 33" xfId="151"/>
    <cellStyle name="Обычный 34" xfId="152"/>
    <cellStyle name="Обычный 35" xfId="153"/>
    <cellStyle name="Обычный 36" xfId="154"/>
    <cellStyle name="Обычный 37" xfId="155"/>
    <cellStyle name="Обычный 38" xfId="156"/>
    <cellStyle name="Обычный 39" xfId="157"/>
    <cellStyle name="Обычный_shabl_dod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B1">
      <selection activeCell="D8" sqref="D8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375" style="20" customWidth="1"/>
    <col min="5" max="5" width="18.375" style="0" customWidth="1"/>
    <col min="6" max="6" width="19.625" style="0" customWidth="1"/>
    <col min="7" max="7" width="16.50390625" style="0" customWidth="1"/>
    <col min="8" max="8" width="25.50390625" style="0" customWidth="1"/>
    <col min="9" max="9" width="11.625" style="0" customWidth="1"/>
  </cols>
  <sheetData>
    <row r="1" spans="2:8" ht="18">
      <c r="B1" s="5"/>
      <c r="C1" s="5"/>
      <c r="D1" s="18"/>
      <c r="E1" s="5"/>
      <c r="F1" s="5"/>
      <c r="G1" s="5"/>
      <c r="H1" s="7">
        <v>3</v>
      </c>
    </row>
    <row r="2" spans="2:8" ht="17.25">
      <c r="B2" s="111" t="s">
        <v>63</v>
      </c>
      <c r="C2" s="111"/>
      <c r="D2" s="111"/>
      <c r="E2" s="111"/>
      <c r="F2" s="111"/>
      <c r="G2" s="111"/>
      <c r="H2" s="111"/>
    </row>
    <row r="3" spans="2:8" ht="17.25">
      <c r="B3" s="111" t="s">
        <v>64</v>
      </c>
      <c r="C3" s="111"/>
      <c r="D3" s="111"/>
      <c r="E3" s="111"/>
      <c r="F3" s="111"/>
      <c r="G3" s="111"/>
      <c r="H3" s="111"/>
    </row>
    <row r="4" spans="2:8" ht="17.25">
      <c r="B4" s="111" t="s">
        <v>33</v>
      </c>
      <c r="C4" s="111"/>
      <c r="D4" s="111"/>
      <c r="E4" s="111"/>
      <c r="F4" s="111"/>
      <c r="G4" s="111"/>
      <c r="H4" s="111"/>
    </row>
    <row r="5" spans="2:8" ht="17.25">
      <c r="B5" s="111" t="s">
        <v>65</v>
      </c>
      <c r="C5" s="111"/>
      <c r="D5" s="111"/>
      <c r="E5" s="111"/>
      <c r="F5" s="111"/>
      <c r="G5" s="111"/>
      <c r="H5" s="111"/>
    </row>
    <row r="6" spans="2:8" ht="17.25">
      <c r="B6" s="111" t="s">
        <v>17</v>
      </c>
      <c r="C6" s="111"/>
      <c r="D6" s="111"/>
      <c r="E6" s="111"/>
      <c r="F6" s="111"/>
      <c r="G6" s="111"/>
      <c r="H6" s="111"/>
    </row>
    <row r="7" spans="2:8" ht="18">
      <c r="B7" s="5"/>
      <c r="C7" s="5"/>
      <c r="D7" s="18"/>
      <c r="E7" s="5"/>
      <c r="F7" s="5"/>
      <c r="G7" s="5"/>
      <c r="H7" s="36" t="s">
        <v>12</v>
      </c>
    </row>
    <row r="8" spans="2:8" s="4" customFormat="1" ht="104.25" customHeight="1">
      <c r="B8" s="12" t="s">
        <v>32</v>
      </c>
      <c r="C8" s="9" t="s">
        <v>16</v>
      </c>
      <c r="D8" s="50" t="s">
        <v>69</v>
      </c>
      <c r="E8" s="50" t="s">
        <v>66</v>
      </c>
      <c r="F8" s="51" t="s">
        <v>67</v>
      </c>
      <c r="G8" s="52" t="s">
        <v>18</v>
      </c>
      <c r="H8" s="52" t="s">
        <v>70</v>
      </c>
    </row>
    <row r="9" spans="2:8" ht="21">
      <c r="B9" s="10" t="s">
        <v>4</v>
      </c>
      <c r="C9" s="11">
        <v>2111</v>
      </c>
      <c r="D9" s="53">
        <v>308219.1</v>
      </c>
      <c r="E9" s="107">
        <v>318547.8</v>
      </c>
      <c r="F9" s="65">
        <v>295795.7</v>
      </c>
      <c r="G9" s="44">
        <f aca="true" t="shared" si="0" ref="G9:G26">F9/E9*100</f>
        <v>92.85755544379839</v>
      </c>
      <c r="H9" s="44">
        <f>F9-D9</f>
        <v>-12423.399999999965</v>
      </c>
    </row>
    <row r="10" spans="2:8" ht="21">
      <c r="B10" s="10" t="s">
        <v>19</v>
      </c>
      <c r="C10" s="11">
        <v>2120</v>
      </c>
      <c r="D10" s="53">
        <v>68420.1</v>
      </c>
      <c r="E10" s="66">
        <v>72694.7</v>
      </c>
      <c r="F10" s="65">
        <v>66788.5</v>
      </c>
      <c r="G10" s="44">
        <f t="shared" si="0"/>
        <v>91.87533616618543</v>
      </c>
      <c r="H10" s="44">
        <f aca="true" t="shared" si="1" ref="H10:H32">F10-D10</f>
        <v>-1631.6000000000058</v>
      </c>
    </row>
    <row r="11" spans="2:9" ht="20.25">
      <c r="B11" s="10" t="s">
        <v>20</v>
      </c>
      <c r="C11" s="11">
        <v>2200</v>
      </c>
      <c r="D11" s="43">
        <f>D12+D13+D14+D15+D16+D17+D23</f>
        <v>86397</v>
      </c>
      <c r="E11" s="43">
        <f>E12+E13+E14+E15+E16+E17+E23</f>
        <v>121112.4</v>
      </c>
      <c r="F11" s="43">
        <f>F12+F13+F14+F15+F16+F17+F23</f>
        <v>71541.00000000001</v>
      </c>
      <c r="G11" s="44">
        <f t="shared" si="0"/>
        <v>59.06992182468518</v>
      </c>
      <c r="H11" s="44">
        <f t="shared" si="1"/>
        <v>-14855.999999999985</v>
      </c>
      <c r="I11" s="22"/>
    </row>
    <row r="12" spans="2:11" ht="42">
      <c r="B12" s="17" t="s">
        <v>5</v>
      </c>
      <c r="C12" s="16">
        <v>2210</v>
      </c>
      <c r="D12" s="54">
        <v>12848.6</v>
      </c>
      <c r="E12" s="67">
        <v>10905.1</v>
      </c>
      <c r="F12" s="68">
        <v>7232.8</v>
      </c>
      <c r="G12" s="40">
        <f t="shared" si="0"/>
        <v>66.32493053708815</v>
      </c>
      <c r="H12" s="44">
        <f t="shared" si="1"/>
        <v>-5615.8</v>
      </c>
      <c r="J12" s="22"/>
      <c r="K12" s="22"/>
    </row>
    <row r="13" spans="2:8" ht="42">
      <c r="B13" s="17" t="s">
        <v>21</v>
      </c>
      <c r="C13" s="16">
        <v>2220</v>
      </c>
      <c r="D13" s="54">
        <v>408.6</v>
      </c>
      <c r="E13" s="67">
        <v>414</v>
      </c>
      <c r="F13" s="68">
        <v>266.1</v>
      </c>
      <c r="G13" s="40">
        <f t="shared" si="0"/>
        <v>64.27536231884059</v>
      </c>
      <c r="H13" s="44">
        <f t="shared" si="1"/>
        <v>-142.5</v>
      </c>
    </row>
    <row r="14" spans="2:8" ht="21">
      <c r="B14" s="17" t="s">
        <v>6</v>
      </c>
      <c r="C14" s="16">
        <v>2230</v>
      </c>
      <c r="D14" s="54">
        <v>8806.5</v>
      </c>
      <c r="E14" s="67">
        <v>12026</v>
      </c>
      <c r="F14" s="68">
        <v>3412.2</v>
      </c>
      <c r="G14" s="40">
        <f t="shared" si="0"/>
        <v>28.37352403126559</v>
      </c>
      <c r="H14" s="44">
        <f t="shared" si="1"/>
        <v>-5394.3</v>
      </c>
    </row>
    <row r="15" spans="2:8" ht="21">
      <c r="B15" s="17" t="s">
        <v>15</v>
      </c>
      <c r="C15" s="16">
        <v>2240</v>
      </c>
      <c r="D15" s="54">
        <v>33785.7</v>
      </c>
      <c r="E15" s="67">
        <v>41456.1</v>
      </c>
      <c r="F15" s="68">
        <v>18738.2</v>
      </c>
      <c r="G15" s="40">
        <f t="shared" si="0"/>
        <v>45.200103241742475</v>
      </c>
      <c r="H15" s="44">
        <f t="shared" si="1"/>
        <v>-15047.499999999996</v>
      </c>
    </row>
    <row r="16" spans="2:8" s="8" customFormat="1" ht="22.5" customHeight="1">
      <c r="B16" s="17" t="s">
        <v>14</v>
      </c>
      <c r="C16" s="16">
        <v>2250</v>
      </c>
      <c r="D16" s="54">
        <v>204.9</v>
      </c>
      <c r="E16" s="67">
        <v>545.9</v>
      </c>
      <c r="F16" s="68">
        <v>104.3</v>
      </c>
      <c r="G16" s="40">
        <f t="shared" si="0"/>
        <v>19.106063381571715</v>
      </c>
      <c r="H16" s="44">
        <f t="shared" si="1"/>
        <v>-100.60000000000001</v>
      </c>
    </row>
    <row r="17" spans="2:8" ht="40.5">
      <c r="B17" s="10" t="s">
        <v>22</v>
      </c>
      <c r="C17" s="11">
        <v>2270</v>
      </c>
      <c r="D17" s="43">
        <f>D18+D19+D20+D21+D22</f>
        <v>30059.399999999998</v>
      </c>
      <c r="E17" s="44">
        <f>E18+E19+E20+E21+E22</f>
        <v>54502.2</v>
      </c>
      <c r="F17" s="43">
        <f>F18+F19+F20+F21+F22</f>
        <v>41070.3</v>
      </c>
      <c r="G17" s="44">
        <f t="shared" si="0"/>
        <v>75.35530675825932</v>
      </c>
      <c r="H17" s="44">
        <f t="shared" si="1"/>
        <v>11010.900000000005</v>
      </c>
    </row>
    <row r="18" spans="2:8" ht="21">
      <c r="B18" s="17" t="s">
        <v>7</v>
      </c>
      <c r="C18" s="16">
        <v>2271</v>
      </c>
      <c r="D18" s="55">
        <v>22251.7</v>
      </c>
      <c r="E18" s="69">
        <v>38347.9</v>
      </c>
      <c r="F18" s="70">
        <v>31451.5</v>
      </c>
      <c r="G18" s="40">
        <f t="shared" si="0"/>
        <v>82.01622513879508</v>
      </c>
      <c r="H18" s="44">
        <f t="shared" si="1"/>
        <v>9199.8</v>
      </c>
    </row>
    <row r="19" spans="2:8" ht="42">
      <c r="B19" s="17" t="s">
        <v>23</v>
      </c>
      <c r="C19" s="16">
        <v>2272</v>
      </c>
      <c r="D19" s="55">
        <v>1612</v>
      </c>
      <c r="E19" s="69">
        <v>2419.1</v>
      </c>
      <c r="F19" s="70">
        <v>1230.3</v>
      </c>
      <c r="G19" s="40">
        <f t="shared" si="0"/>
        <v>50.85775701707247</v>
      </c>
      <c r="H19" s="44">
        <f t="shared" si="1"/>
        <v>-381.70000000000005</v>
      </c>
    </row>
    <row r="20" spans="2:8" ht="21">
      <c r="B20" s="17" t="s">
        <v>8</v>
      </c>
      <c r="C20" s="16">
        <v>2273</v>
      </c>
      <c r="D20" s="55">
        <v>5625.9</v>
      </c>
      <c r="E20" s="69">
        <v>11838.7</v>
      </c>
      <c r="F20" s="70">
        <v>6759.7</v>
      </c>
      <c r="G20" s="40">
        <f t="shared" si="0"/>
        <v>57.09833005313083</v>
      </c>
      <c r="H20" s="44">
        <f t="shared" si="1"/>
        <v>1133.8000000000002</v>
      </c>
    </row>
    <row r="21" spans="2:8" ht="21">
      <c r="B21" s="17" t="s">
        <v>9</v>
      </c>
      <c r="C21" s="16">
        <v>2274</v>
      </c>
      <c r="D21" s="55">
        <v>216.6</v>
      </c>
      <c r="E21" s="69">
        <v>367.8</v>
      </c>
      <c r="F21" s="70">
        <v>219.5</v>
      </c>
      <c r="G21" s="40">
        <f t="shared" si="0"/>
        <v>59.67917346383904</v>
      </c>
      <c r="H21" s="44">
        <f t="shared" si="1"/>
        <v>2.9000000000000057</v>
      </c>
    </row>
    <row r="22" spans="2:8" ht="21">
      <c r="B22" s="17" t="s">
        <v>24</v>
      </c>
      <c r="C22" s="16">
        <v>2275</v>
      </c>
      <c r="D22" s="55">
        <v>353.2</v>
      </c>
      <c r="E22" s="69">
        <v>1528.7</v>
      </c>
      <c r="F22" s="70">
        <v>1409.3</v>
      </c>
      <c r="G22" s="39">
        <v>0</v>
      </c>
      <c r="H22" s="44">
        <f t="shared" si="1"/>
        <v>1056.1</v>
      </c>
    </row>
    <row r="23" spans="2:8" ht="63" customHeight="1">
      <c r="B23" s="10" t="s">
        <v>25</v>
      </c>
      <c r="C23" s="11">
        <v>2280</v>
      </c>
      <c r="D23" s="56">
        <v>283.3</v>
      </c>
      <c r="E23" s="71">
        <v>1263.1</v>
      </c>
      <c r="F23" s="72">
        <v>717.1</v>
      </c>
      <c r="G23" s="44">
        <f t="shared" si="0"/>
        <v>56.77301876335999</v>
      </c>
      <c r="H23" s="44">
        <f t="shared" si="1"/>
        <v>433.8</v>
      </c>
    </row>
    <row r="24" spans="2:8" ht="21">
      <c r="B24" s="17" t="s">
        <v>61</v>
      </c>
      <c r="C24" s="11">
        <v>2400</v>
      </c>
      <c r="D24" s="57">
        <v>167.4</v>
      </c>
      <c r="E24" s="45"/>
      <c r="F24" s="45"/>
      <c r="G24" s="44"/>
      <c r="H24" s="44">
        <f t="shared" si="1"/>
        <v>-167.4</v>
      </c>
    </row>
    <row r="25" spans="2:8" ht="20.25">
      <c r="B25" s="10" t="s">
        <v>26</v>
      </c>
      <c r="C25" s="11">
        <v>2600</v>
      </c>
      <c r="D25" s="43">
        <f>D26+D27</f>
        <v>85858.6</v>
      </c>
      <c r="E25" s="44">
        <f>E26+E27</f>
        <v>117817</v>
      </c>
      <c r="F25" s="43">
        <f>F26+F27</f>
        <v>90009</v>
      </c>
      <c r="G25" s="44">
        <f t="shared" si="0"/>
        <v>76.39729410866003</v>
      </c>
      <c r="H25" s="44">
        <f t="shared" si="1"/>
        <v>4150.399999999994</v>
      </c>
    </row>
    <row r="26" spans="2:8" ht="63">
      <c r="B26" s="17" t="s">
        <v>27</v>
      </c>
      <c r="C26" s="32">
        <v>2610</v>
      </c>
      <c r="D26" s="58">
        <v>85550.8</v>
      </c>
      <c r="E26" s="73">
        <v>115930.6</v>
      </c>
      <c r="F26" s="74">
        <v>88836.6</v>
      </c>
      <c r="G26" s="40">
        <f t="shared" si="0"/>
        <v>76.62912121562383</v>
      </c>
      <c r="H26" s="44">
        <f t="shared" si="1"/>
        <v>3285.800000000003</v>
      </c>
    </row>
    <row r="27" spans="2:8" ht="49.5" customHeight="1">
      <c r="B27" s="17" t="s">
        <v>30</v>
      </c>
      <c r="C27" s="16">
        <v>2620</v>
      </c>
      <c r="D27" s="59">
        <v>307.8</v>
      </c>
      <c r="E27" s="73">
        <v>1886.4</v>
      </c>
      <c r="F27" s="74">
        <v>1172.4</v>
      </c>
      <c r="G27" s="40"/>
      <c r="H27" s="44">
        <f t="shared" si="1"/>
        <v>864.6000000000001</v>
      </c>
    </row>
    <row r="28" spans="2:8" ht="23.25" customHeight="1" hidden="1">
      <c r="B28" s="10" t="s">
        <v>35</v>
      </c>
      <c r="C28" s="11">
        <v>2710</v>
      </c>
      <c r="D28" s="46"/>
      <c r="E28" s="46"/>
      <c r="F28" s="46"/>
      <c r="G28" s="44"/>
      <c r="H28" s="44">
        <f t="shared" si="1"/>
        <v>0</v>
      </c>
    </row>
    <row r="29" spans="2:8" ht="21">
      <c r="B29" s="10" t="s">
        <v>28</v>
      </c>
      <c r="C29" s="11">
        <v>2730</v>
      </c>
      <c r="D29" s="60">
        <v>15541.1</v>
      </c>
      <c r="E29" s="75">
        <v>17549.5</v>
      </c>
      <c r="F29" s="76">
        <v>14212.2</v>
      </c>
      <c r="G29" s="44">
        <f>F29/E29*100</f>
        <v>80.98350380352717</v>
      </c>
      <c r="H29" s="44">
        <f t="shared" si="1"/>
        <v>-1328.8999999999996</v>
      </c>
    </row>
    <row r="30" spans="2:8" ht="24" customHeight="1">
      <c r="B30" s="10" t="s">
        <v>29</v>
      </c>
      <c r="C30" s="11">
        <v>2800</v>
      </c>
      <c r="D30" s="61">
        <v>189.7</v>
      </c>
      <c r="E30" s="77">
        <v>951.1</v>
      </c>
      <c r="F30" s="78">
        <v>164.1</v>
      </c>
      <c r="G30" s="44">
        <f>F30/E30*100</f>
        <v>17.25370623488592</v>
      </c>
      <c r="H30" s="44">
        <f t="shared" si="1"/>
        <v>-25.599999999999994</v>
      </c>
    </row>
    <row r="31" spans="2:8" ht="27.75" customHeight="1">
      <c r="B31" s="10" t="s">
        <v>10</v>
      </c>
      <c r="C31" s="11">
        <v>9000</v>
      </c>
      <c r="D31" s="41"/>
      <c r="E31" s="79">
        <v>7139.2</v>
      </c>
      <c r="F31" s="41"/>
      <c r="G31" s="44"/>
      <c r="H31" s="44"/>
    </row>
    <row r="32" spans="2:9" ht="19.5" customHeight="1">
      <c r="B32" s="10" t="s">
        <v>11</v>
      </c>
      <c r="C32" s="11"/>
      <c r="D32" s="47">
        <f>D9+D10+D11+D24+D25+D28+D29+D30+D31</f>
        <v>564792.9999999999</v>
      </c>
      <c r="E32" s="47">
        <f>E9+E10+E11+E24+E25+E28+E29+E30+E31</f>
        <v>655811.7</v>
      </c>
      <c r="F32" s="47">
        <f>F9+F10+F11+F24+F25+F28+F29+F30+F31</f>
        <v>538510.5</v>
      </c>
      <c r="G32" s="44">
        <f>F32/E32*100</f>
        <v>82.1135853477454</v>
      </c>
      <c r="H32" s="44">
        <f t="shared" si="1"/>
        <v>-26282.499999999884</v>
      </c>
      <c r="I32" s="22"/>
    </row>
    <row r="33" spans="4:8" s="1" customFormat="1" ht="20.25">
      <c r="D33" s="2"/>
      <c r="E33" s="38"/>
      <c r="F33" s="38"/>
      <c r="G33" s="2"/>
      <c r="H33" s="2"/>
    </row>
    <row r="34" spans="4:8" ht="17.25" hidden="1">
      <c r="D34" s="49">
        <f>D9+D10+D13+D14+D17+D29</f>
        <v>431454.79999999993</v>
      </c>
      <c r="E34" s="49"/>
      <c r="F34" s="49">
        <f>F9+F10+F13+F14+F17+F29</f>
        <v>421545</v>
      </c>
      <c r="G34" s="49"/>
      <c r="H34" s="49">
        <f>F34-D34</f>
        <v>-9909.79999999993</v>
      </c>
    </row>
    <row r="35" ht="12.75" hidden="1">
      <c r="D35" s="37"/>
    </row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2:H2"/>
    <mergeCell ref="B5:H5"/>
    <mergeCell ref="B6:H6"/>
    <mergeCell ref="B4:H4"/>
    <mergeCell ref="B3:H3"/>
  </mergeCells>
  <conditionalFormatting sqref="E26:E27 E9:E10 E12:E16 E18:E23 D24:F24 E29:E31">
    <cfRule type="expression" priority="58" dxfId="0" stopIfTrue="1">
      <formula>IU9=1</formula>
    </cfRule>
  </conditionalFormatting>
  <conditionalFormatting sqref="D24:F24 D27">
    <cfRule type="expression" priority="46" dxfId="0" stopIfTrue="1">
      <formula>IV24=1</formula>
    </cfRule>
  </conditionalFormatting>
  <conditionalFormatting sqref="F26:F27 F9:F10 F12:F16 F18:F23 F29:F30">
    <cfRule type="expression" priority="31" dxfId="0" stopIfTrue="1">
      <formula>IT9=1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66" zoomScaleNormal="66" zoomScalePageLayoutView="0" workbookViewId="0" topLeftCell="A13">
      <selection activeCell="C12" sqref="C12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625" style="0" customWidth="1"/>
  </cols>
  <sheetData>
    <row r="1" spans="2:7" ht="18">
      <c r="B1" s="5"/>
      <c r="C1" s="18"/>
      <c r="D1" s="18"/>
      <c r="E1" s="5"/>
      <c r="F1" s="5"/>
      <c r="G1" s="7">
        <v>2</v>
      </c>
    </row>
    <row r="2" spans="1:7" ht="22.5">
      <c r="A2" s="113" t="s">
        <v>63</v>
      </c>
      <c r="B2" s="113"/>
      <c r="C2" s="113"/>
      <c r="D2" s="113"/>
      <c r="E2" s="113"/>
      <c r="F2" s="113"/>
      <c r="G2" s="113"/>
    </row>
    <row r="3" spans="1:7" ht="22.5">
      <c r="A3" s="113" t="s">
        <v>64</v>
      </c>
      <c r="B3" s="113"/>
      <c r="C3" s="113"/>
      <c r="D3" s="113"/>
      <c r="E3" s="113"/>
      <c r="F3" s="113"/>
      <c r="G3" s="113"/>
    </row>
    <row r="4" spans="1:7" ht="22.5">
      <c r="A4" s="113" t="s">
        <v>56</v>
      </c>
      <c r="B4" s="113"/>
      <c r="C4" s="113"/>
      <c r="D4" s="113"/>
      <c r="E4" s="113"/>
      <c r="F4" s="113"/>
      <c r="G4" s="113"/>
    </row>
    <row r="5" spans="1:7" ht="22.5">
      <c r="A5" s="113" t="s">
        <v>65</v>
      </c>
      <c r="B5" s="113"/>
      <c r="C5" s="113"/>
      <c r="D5" s="113"/>
      <c r="E5" s="113"/>
      <c r="F5" s="113"/>
      <c r="G5" s="113"/>
    </row>
    <row r="6" spans="1:7" ht="22.5">
      <c r="A6" s="113" t="s">
        <v>17</v>
      </c>
      <c r="B6" s="113"/>
      <c r="C6" s="113"/>
      <c r="D6" s="113"/>
      <c r="E6" s="113"/>
      <c r="F6" s="113"/>
      <c r="G6" s="113"/>
    </row>
    <row r="7" spans="2:7" ht="12.75" customHeight="1">
      <c r="B7" s="5"/>
      <c r="C7" s="18"/>
      <c r="D7" s="18"/>
      <c r="E7" s="5"/>
      <c r="F7" s="5"/>
      <c r="G7" s="7" t="s">
        <v>13</v>
      </c>
    </row>
    <row r="8" spans="1:7" s="3" customFormat="1" ht="159" customHeight="1">
      <c r="A8" s="10" t="s">
        <v>36</v>
      </c>
      <c r="B8" s="11" t="s">
        <v>32</v>
      </c>
      <c r="C8" s="50" t="s">
        <v>69</v>
      </c>
      <c r="D8" s="50" t="s">
        <v>66</v>
      </c>
      <c r="E8" s="51" t="s">
        <v>67</v>
      </c>
      <c r="F8" s="52" t="s">
        <v>18</v>
      </c>
      <c r="G8" s="52" t="s">
        <v>68</v>
      </c>
    </row>
    <row r="9" spans="1:7" ht="24" customHeight="1">
      <c r="A9" s="15" t="s">
        <v>37</v>
      </c>
      <c r="B9" s="17" t="s">
        <v>0</v>
      </c>
      <c r="C9" s="62">
        <v>53060</v>
      </c>
      <c r="D9" s="80">
        <v>62747.2</v>
      </c>
      <c r="E9" s="81">
        <v>56996.9</v>
      </c>
      <c r="F9" s="40">
        <f>E9/D9*100</f>
        <v>90.83576637682638</v>
      </c>
      <c r="G9" s="40">
        <f>E9-C9</f>
        <v>3936.9000000000015</v>
      </c>
    </row>
    <row r="10" spans="1:9" ht="20.25" customHeight="1">
      <c r="A10" s="16">
        <v>1000</v>
      </c>
      <c r="B10" s="17" t="s">
        <v>1</v>
      </c>
      <c r="C10" s="62">
        <v>349759.7</v>
      </c>
      <c r="D10" s="82">
        <v>373409.1</v>
      </c>
      <c r="E10" s="83">
        <v>319675.4</v>
      </c>
      <c r="F10" s="40">
        <f aca="true" t="shared" si="0" ref="F10:F27">E10/D10*100</f>
        <v>85.60996504905746</v>
      </c>
      <c r="G10" s="40">
        <f aca="true" t="shared" si="1" ref="G10:G27">E10-C10</f>
        <v>-30084.29999999999</v>
      </c>
      <c r="I10" s="22"/>
    </row>
    <row r="11" spans="1:7" ht="21">
      <c r="A11" s="16">
        <v>2000</v>
      </c>
      <c r="B11" s="17" t="s">
        <v>38</v>
      </c>
      <c r="C11" s="63">
        <v>29493.2</v>
      </c>
      <c r="D11" s="84">
        <v>38852.9</v>
      </c>
      <c r="E11" s="85">
        <v>27957.2</v>
      </c>
      <c r="F11" s="40">
        <f t="shared" si="0"/>
        <v>71.95653348913466</v>
      </c>
      <c r="G11" s="40">
        <f t="shared" si="1"/>
        <v>-1536</v>
      </c>
    </row>
    <row r="12" spans="1:10" ht="39" customHeight="1">
      <c r="A12" s="16">
        <v>3000</v>
      </c>
      <c r="B12" s="17" t="s">
        <v>39</v>
      </c>
      <c r="C12" s="63">
        <v>20129.7</v>
      </c>
      <c r="D12" s="86">
        <v>33461.6</v>
      </c>
      <c r="E12" s="87">
        <v>27978.7</v>
      </c>
      <c r="F12" s="40">
        <f t="shared" si="0"/>
        <v>83.61435197360557</v>
      </c>
      <c r="G12" s="40">
        <f t="shared" si="1"/>
        <v>7849</v>
      </c>
      <c r="I12" s="22"/>
      <c r="J12" s="22"/>
    </row>
    <row r="13" spans="1:9" ht="39" customHeight="1">
      <c r="A13" s="16">
        <v>4000</v>
      </c>
      <c r="B13" s="17" t="s">
        <v>2</v>
      </c>
      <c r="C13" s="62">
        <v>17993.8</v>
      </c>
      <c r="D13" s="88">
        <v>17735.4</v>
      </c>
      <c r="E13" s="89">
        <v>15953.1</v>
      </c>
      <c r="F13" s="40">
        <f t="shared" si="0"/>
        <v>89.95060726005616</v>
      </c>
      <c r="G13" s="40">
        <f t="shared" si="1"/>
        <v>-2040.699999999999</v>
      </c>
      <c r="I13" s="22"/>
    </row>
    <row r="14" spans="1:7" ht="21.75" customHeight="1">
      <c r="A14" s="16">
        <v>5000</v>
      </c>
      <c r="B14" s="17" t="s">
        <v>31</v>
      </c>
      <c r="C14" s="62">
        <v>12998.2</v>
      </c>
      <c r="D14" s="108">
        <v>12895.2</v>
      </c>
      <c r="E14" s="109">
        <v>11786.9</v>
      </c>
      <c r="F14" s="40">
        <f t="shared" si="0"/>
        <v>91.40532911470935</v>
      </c>
      <c r="G14" s="40">
        <f t="shared" si="1"/>
        <v>-1211.300000000001</v>
      </c>
    </row>
    <row r="15" spans="1:7" ht="48" customHeight="1">
      <c r="A15" s="16">
        <v>6000</v>
      </c>
      <c r="B15" s="17" t="s">
        <v>40</v>
      </c>
      <c r="C15" s="64">
        <v>54499.8</v>
      </c>
      <c r="D15" s="90">
        <v>61600.6</v>
      </c>
      <c r="E15" s="91">
        <v>49545.9</v>
      </c>
      <c r="F15" s="40">
        <f t="shared" si="0"/>
        <v>80.43087242656728</v>
      </c>
      <c r="G15" s="40">
        <f t="shared" si="1"/>
        <v>-4953.9000000000015</v>
      </c>
    </row>
    <row r="16" spans="1:7" ht="48" customHeight="1">
      <c r="A16" s="23" t="s">
        <v>53</v>
      </c>
      <c r="B16" s="17" t="s">
        <v>52</v>
      </c>
      <c r="C16" s="62">
        <v>62.5</v>
      </c>
      <c r="D16" s="92">
        <v>220</v>
      </c>
      <c r="E16" s="39"/>
      <c r="F16" s="40"/>
      <c r="G16" s="40">
        <f t="shared" si="1"/>
        <v>-62.5</v>
      </c>
    </row>
    <row r="17" spans="1:7" ht="21" hidden="1">
      <c r="A17" s="23" t="s">
        <v>42</v>
      </c>
      <c r="B17" s="17" t="s">
        <v>3</v>
      </c>
      <c r="C17" s="62"/>
      <c r="D17" s="93"/>
      <c r="E17" s="39"/>
      <c r="F17" s="40"/>
      <c r="G17" s="40">
        <f t="shared" si="1"/>
        <v>0</v>
      </c>
    </row>
    <row r="18" spans="1:7" ht="63">
      <c r="A18" s="23" t="s">
        <v>49</v>
      </c>
      <c r="B18" s="29" t="s">
        <v>50</v>
      </c>
      <c r="C18" s="62">
        <v>17175.6</v>
      </c>
      <c r="D18" s="94">
        <v>17068.8</v>
      </c>
      <c r="E18" s="95">
        <v>8613.3</v>
      </c>
      <c r="F18" s="40">
        <f t="shared" si="0"/>
        <v>50.462246906636665</v>
      </c>
      <c r="G18" s="40">
        <f t="shared" si="1"/>
        <v>-8562.3</v>
      </c>
    </row>
    <row r="19" spans="1:7" ht="63">
      <c r="A19" s="23" t="s">
        <v>48</v>
      </c>
      <c r="B19" s="17" t="s">
        <v>51</v>
      </c>
      <c r="C19" s="62">
        <v>897.8</v>
      </c>
      <c r="D19" s="96">
        <v>2946.3</v>
      </c>
      <c r="E19" s="97">
        <v>1322.6</v>
      </c>
      <c r="F19" s="40">
        <f t="shared" si="0"/>
        <v>44.89020126938872</v>
      </c>
      <c r="G19" s="40">
        <f t="shared" si="1"/>
        <v>424.79999999999995</v>
      </c>
    </row>
    <row r="20" spans="1:7" ht="80.25" customHeight="1">
      <c r="A20" s="25" t="s">
        <v>43</v>
      </c>
      <c r="B20" s="26" t="s">
        <v>44</v>
      </c>
      <c r="C20" s="64">
        <v>601</v>
      </c>
      <c r="D20" s="98">
        <v>4313.3</v>
      </c>
      <c r="E20" s="99">
        <v>3481.5</v>
      </c>
      <c r="F20" s="40">
        <f t="shared" si="0"/>
        <v>80.71546147960957</v>
      </c>
      <c r="G20" s="40">
        <f t="shared" si="1"/>
        <v>2880.5</v>
      </c>
    </row>
    <row r="21" spans="1:7" ht="48.75" customHeight="1">
      <c r="A21" s="27">
        <v>8200</v>
      </c>
      <c r="B21" s="26" t="s">
        <v>45</v>
      </c>
      <c r="C21" s="64">
        <v>3897</v>
      </c>
      <c r="D21" s="100">
        <v>10003.5</v>
      </c>
      <c r="E21" s="101">
        <v>7582.4</v>
      </c>
      <c r="F21" s="40">
        <f t="shared" si="0"/>
        <v>75.79747088519018</v>
      </c>
      <c r="G21" s="40">
        <f t="shared" si="1"/>
        <v>3685.3999999999996</v>
      </c>
    </row>
    <row r="22" spans="1:7" ht="48.75" customHeight="1">
      <c r="A22" s="23" t="s">
        <v>59</v>
      </c>
      <c r="B22" s="30" t="s">
        <v>60</v>
      </c>
      <c r="C22" s="64">
        <v>9.9</v>
      </c>
      <c r="D22" s="102">
        <v>89</v>
      </c>
      <c r="E22" s="41"/>
      <c r="F22" s="40"/>
      <c r="G22" s="40">
        <f t="shared" si="1"/>
        <v>-9.9</v>
      </c>
    </row>
    <row r="23" spans="1:7" ht="24.75" customHeight="1">
      <c r="A23" s="25" t="s">
        <v>46</v>
      </c>
      <c r="B23" s="28" t="s">
        <v>47</v>
      </c>
      <c r="C23" s="64">
        <v>3739.6</v>
      </c>
      <c r="D23" s="103">
        <v>4507.6</v>
      </c>
      <c r="E23" s="104">
        <v>4075.8</v>
      </c>
      <c r="F23" s="40">
        <f t="shared" si="0"/>
        <v>90.42062294791019</v>
      </c>
      <c r="G23" s="40">
        <f t="shared" si="1"/>
        <v>336.2000000000003</v>
      </c>
    </row>
    <row r="24" spans="1:7" s="20" customFormat="1" ht="26.25" customHeight="1">
      <c r="A24" s="23" t="s">
        <v>41</v>
      </c>
      <c r="B24" s="33" t="s">
        <v>62</v>
      </c>
      <c r="C24" s="63">
        <v>167.4</v>
      </c>
      <c r="D24" s="41"/>
      <c r="E24" s="41"/>
      <c r="F24" s="40"/>
      <c r="G24" s="41">
        <f t="shared" si="1"/>
        <v>-167.4</v>
      </c>
    </row>
    <row r="25" spans="1:7" ht="26.25" customHeight="1">
      <c r="A25" s="25" t="s">
        <v>57</v>
      </c>
      <c r="B25" s="28" t="s">
        <v>58</v>
      </c>
      <c r="C25" s="62"/>
      <c r="D25" s="105">
        <v>14074.8</v>
      </c>
      <c r="E25" s="39">
        <v>2368.4</v>
      </c>
      <c r="F25" s="40">
        <f t="shared" si="0"/>
        <v>16.827237331969194</v>
      </c>
      <c r="G25" s="41"/>
    </row>
    <row r="26" spans="1:7" ht="42.75" customHeight="1">
      <c r="A26" s="25" t="s">
        <v>54</v>
      </c>
      <c r="B26" s="30" t="s">
        <v>55</v>
      </c>
      <c r="C26" s="62">
        <v>307.8</v>
      </c>
      <c r="D26" s="106">
        <v>1886.4</v>
      </c>
      <c r="E26" s="39">
        <v>1172.4</v>
      </c>
      <c r="F26" s="40">
        <f t="shared" si="0"/>
        <v>62.150127226463106</v>
      </c>
      <c r="G26" s="40">
        <f t="shared" si="1"/>
        <v>864.6000000000001</v>
      </c>
    </row>
    <row r="27" spans="1:7" ht="21">
      <c r="A27" s="24"/>
      <c r="B27" s="10" t="s">
        <v>34</v>
      </c>
      <c r="C27" s="110">
        <f>C9+C10+C11+C12+C13+C14+C15+C16+C17+C18+C19+C20+C21+C22+C23+C24+C25+C26</f>
        <v>564793.0000000001</v>
      </c>
      <c r="D27" s="42">
        <f>D9+D10+D11+D12+D13+D14+D15+D16+D17+D18+D19+D20+D21+D22+D23+D24+D25+D26</f>
        <v>655811.7000000001</v>
      </c>
      <c r="E27" s="42">
        <f>E9+E10+E11+E12+E13+E14+E15+E16+E17+E18+E19+E20+E21+E22+E23+E24+E25+E26</f>
        <v>538510.5000000001</v>
      </c>
      <c r="F27" s="44">
        <f t="shared" si="0"/>
        <v>82.11358534774541</v>
      </c>
      <c r="G27" s="44">
        <f t="shared" si="1"/>
        <v>-26282.5</v>
      </c>
    </row>
    <row r="28" spans="2:7" ht="15">
      <c r="B28" s="6"/>
      <c r="C28" s="21"/>
      <c r="D28" s="21"/>
      <c r="E28" s="21"/>
      <c r="F28" s="5"/>
      <c r="G28" s="21"/>
    </row>
    <row r="29" spans="1:7" ht="21" hidden="1">
      <c r="A29" s="14"/>
      <c r="B29" s="13"/>
      <c r="C29" s="35">
        <f>C10+C11+C12+C13+C14</f>
        <v>430374.60000000003</v>
      </c>
      <c r="D29" s="19"/>
      <c r="E29" s="35">
        <f>E10+E11+E12+E13+E14</f>
        <v>403351.30000000005</v>
      </c>
      <c r="F29" s="13"/>
      <c r="G29" s="48">
        <f>E29-C29</f>
        <v>-27023.29999999999</v>
      </c>
    </row>
    <row r="30" spans="1:7" s="14" customFormat="1" ht="21" hidden="1">
      <c r="A30" s="112"/>
      <c r="B30" s="112"/>
      <c r="C30" s="112"/>
      <c r="D30" s="19"/>
      <c r="E30" s="13"/>
      <c r="F30" s="13"/>
      <c r="G30" s="13"/>
    </row>
    <row r="31" spans="1:7" ht="21" hidden="1">
      <c r="A31" s="14"/>
      <c r="B31" s="13"/>
      <c r="C31" s="35"/>
      <c r="D31" s="35"/>
      <c r="E31" s="35"/>
      <c r="F31" s="35"/>
      <c r="G31" s="35"/>
    </row>
    <row r="32" spans="1:7" ht="21">
      <c r="A32" s="14"/>
      <c r="B32" s="13"/>
      <c r="C32" s="19"/>
      <c r="D32" s="19"/>
      <c r="E32" s="13"/>
      <c r="F32" s="13"/>
      <c r="G32" s="13"/>
    </row>
    <row r="33" spans="1:7" ht="21">
      <c r="A33" s="14"/>
      <c r="B33" s="13"/>
      <c r="C33" s="34"/>
      <c r="D33" s="19"/>
      <c r="E33" s="34"/>
      <c r="F33" s="31"/>
      <c r="G33" s="13"/>
    </row>
    <row r="34" spans="1:7" ht="21">
      <c r="A34" s="14"/>
      <c r="B34" s="13"/>
      <c r="C34" s="34"/>
      <c r="D34" s="19"/>
      <c r="E34" s="34"/>
      <c r="F34" s="13"/>
      <c r="G34" s="13"/>
    </row>
    <row r="35" spans="1:7" ht="21">
      <c r="A35" s="14"/>
      <c r="B35" s="13"/>
      <c r="C35" s="34"/>
      <c r="D35" s="19"/>
      <c r="E35" s="13"/>
      <c r="F35" s="13"/>
      <c r="G35" s="13"/>
    </row>
    <row r="36" spans="2:7" ht="12.75">
      <c r="B36" s="5"/>
      <c r="C36" s="18"/>
      <c r="D36" s="18"/>
      <c r="E36" s="5"/>
      <c r="F36" s="5"/>
      <c r="G36" s="5"/>
    </row>
    <row r="37" spans="2:7" ht="12.75">
      <c r="B37" s="5"/>
      <c r="C37" s="18"/>
      <c r="D37" s="18"/>
      <c r="E37" s="5"/>
      <c r="F37" s="5"/>
      <c r="G37" s="5"/>
    </row>
    <row r="38" spans="2:7" ht="12.75">
      <c r="B38" s="5"/>
      <c r="C38" s="18"/>
      <c r="D38" s="18"/>
      <c r="E38" s="5"/>
      <c r="F38" s="5"/>
      <c r="G38" s="5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</sheetData>
  <sheetProtection/>
  <mergeCells count="6">
    <mergeCell ref="A30:C30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user</cp:lastModifiedBy>
  <cp:lastPrinted>2022-10-13T07:41:09Z</cp:lastPrinted>
  <dcterms:created xsi:type="dcterms:W3CDTF">2003-04-14T04:34:14Z</dcterms:created>
  <dcterms:modified xsi:type="dcterms:W3CDTF">2022-10-13T07:41:15Z</dcterms:modified>
  <cp:category/>
  <cp:version/>
  <cp:contentType/>
  <cp:contentStatus/>
</cp:coreProperties>
</file>