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'звіт'!$A$1:$X$42</definedName>
  </definedNames>
  <calcPr fullCalcOnLoad="1"/>
</workbook>
</file>

<file path=xl/sharedStrings.xml><?xml version="1.0" encoding="utf-8"?>
<sst xmlns="http://schemas.openxmlformats.org/spreadsheetml/2006/main" count="89" uniqueCount="66">
  <si>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</si>
  <si>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</si>
  <si>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</si>
  <si>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</si>
  <si>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</si>
  <si>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</si>
  <si>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</si>
  <si>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</si>
  <si>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</si>
  <si>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</si>
  <si>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</si>
  <si>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</si>
  <si>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</si>
  <si>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</si>
  <si>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</si>
  <si>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</si>
  <si>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</si>
  <si>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</si>
  <si>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</si>
  <si>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</si>
  <si>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</si>
  <si>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</si>
  <si>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</si>
  <si>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</si>
  <si>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</si>
  <si>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</si>
  <si>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</si>
  <si>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</si>
  <si>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</si>
  <si>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</si>
  <si>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</si>
  <si>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</si>
  <si>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</si>
  <si>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</si>
  <si>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</si>
  <si>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</si>
  <si>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</si>
  <si>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</si>
  <si>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</si>
  <si>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</si>
  <si>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</si>
  <si>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</si>
  <si>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</si>
  <si>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</si>
  <si>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</si>
  <si>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</si>
  <si>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</si>
  <si>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</si>
  <si>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</si>
  <si>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</si>
  <si>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Спеціальний фонд-всього (тис.грн.):</t>
  </si>
  <si>
    <t>1.4.1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</si>
  <si>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</si>
  <si>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</si>
  <si>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</si>
  <si>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</si>
  <si>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</si>
  <si>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>травень</t>
  </si>
  <si>
    <t>червень</t>
  </si>
  <si>
    <t>КП "ПАВЛОГРАД-СВІТЛО" ПМР</t>
  </si>
  <si>
    <t>Звіт про використання бюджетних коштів за 9 місяців  2022 рік</t>
  </si>
  <si>
    <t xml:space="preserve"> 9 місяців  2022 рік</t>
  </si>
  <si>
    <t>Борис СІНЮКОВ</t>
  </si>
  <si>
    <t>липень</t>
  </si>
  <si>
    <t>серпень</t>
  </si>
  <si>
    <t>вересень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</si>
</sst>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198" fontId="46" fillId="0" borderId="11" xfId="0" applyNumberFormat="1" applyFont="1" applyFill="1" applyBorder="1" applyAlignment="1">
      <alignment horizontal="center" vertical="center"/>
    </xf>
    <xf numFmtId="198" fontId="46" fillId="0" borderId="11" xfId="0" applyNumberFormat="1" applyFont="1" applyBorder="1" applyAlignment="1">
      <alignment horizontal="center" vertical="center"/>
    </xf>
    <xf numFmtId="198" fontId="4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8" fontId="46" fillId="0" borderId="0" xfId="0" applyNumberFormat="1" applyFont="1" applyFill="1" applyBorder="1" applyAlignment="1">
      <alignment horizontal="center" vertical="center"/>
    </xf>
    <xf numFmtId="198" fontId="46" fillId="0" borderId="12" xfId="0" applyNumberFormat="1" applyFont="1" applyFill="1" applyBorder="1" applyAlignment="1">
      <alignment horizontal="center" vertical="center"/>
    </xf>
    <xf numFmtId="198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justify" vertical="center"/>
    </xf>
    <xf numFmtId="198" fontId="7" fillId="0" borderId="11" xfId="0" applyNumberFormat="1" applyFont="1" applyBorder="1" applyAlignment="1">
      <alignment horizontal="center" vertical="center"/>
    </xf>
    <xf numFmtId="198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 textRotation="90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198" fontId="46" fillId="33" borderId="11" xfId="0" applyNumberFormat="1" applyFont="1" applyFill="1" applyBorder="1" applyAlignment="1">
      <alignment horizontal="center" vertical="center"/>
    </xf>
    <xf numFmtId="198" fontId="7" fillId="33" borderId="11" xfId="0" applyNumberFormat="1" applyFont="1" applyFill="1" applyBorder="1" applyAlignment="1">
      <alignment horizontal="center" vertical="center"/>
    </xf>
    <xf numFmtId="198" fontId="7" fillId="33" borderId="13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>
      <alignment horizontal="center" vertical="center"/>
    </xf>
    <xf numFmtId="198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8" fontId="7" fillId="0" borderId="14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justify" vertical="center"/>
    </xf>
    <xf numFmtId="188" fontId="7" fillId="34" borderId="17" xfId="0" applyNumberFormat="1" applyFont="1" applyFill="1" applyBorder="1" applyAlignment="1">
      <alignment horizontal="center" vertical="center"/>
    </xf>
    <xf numFmtId="198" fontId="46" fillId="34" borderId="17" xfId="0" applyNumberFormat="1" applyFont="1" applyFill="1" applyBorder="1" applyAlignment="1">
      <alignment horizontal="center" vertical="center"/>
    </xf>
    <xf numFmtId="198" fontId="7" fillId="34" borderId="20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justify" vertical="center"/>
    </xf>
    <xf numFmtId="198" fontId="46" fillId="34" borderId="11" xfId="0" applyNumberFormat="1" applyFont="1" applyFill="1" applyBorder="1" applyAlignment="1">
      <alignment horizontal="center" vertical="center"/>
    </xf>
    <xf numFmtId="198" fontId="46" fillId="34" borderId="22" xfId="0" applyNumberFormat="1" applyFont="1" applyFill="1" applyBorder="1" applyAlignment="1">
      <alignment horizontal="center" vertical="center"/>
    </xf>
    <xf numFmtId="198" fontId="46" fillId="34" borderId="23" xfId="0" applyNumberFormat="1" applyFont="1" applyFill="1" applyBorder="1" applyAlignment="1">
      <alignment horizontal="center" vertical="center"/>
    </xf>
    <xf numFmtId="198" fontId="7" fillId="34" borderId="24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/>
    </xf>
    <xf numFmtId="198" fontId="7" fillId="34" borderId="11" xfId="0" applyNumberFormat="1" applyFont="1" applyFill="1" applyBorder="1" applyAlignment="1">
      <alignment horizontal="center" vertical="center"/>
    </xf>
    <xf numFmtId="198" fontId="7" fillId="34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40" zoomScaleNormal="40" zoomScalePageLayoutView="0" workbookViewId="0" topLeftCell="B4">
      <selection activeCell="B19" sqref="B19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63" customHeight="1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40.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57.75" customHeight="1" thickBot="1">
      <c r="A4" s="77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48" customHeight="1">
      <c r="A5" s="74" t="s">
        <v>1</v>
      </c>
      <c r="B5" s="65" t="s">
        <v>43</v>
      </c>
      <c r="C5" s="55" t="s">
        <v>61</v>
      </c>
      <c r="D5" s="56"/>
      <c r="E5" s="57"/>
      <c r="F5" s="55" t="s">
        <v>5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71" t="s">
        <v>48</v>
      </c>
    </row>
    <row r="6" spans="1:24" ht="56.25" customHeight="1">
      <c r="A6" s="75"/>
      <c r="B6" s="66"/>
      <c r="C6" s="68"/>
      <c r="D6" s="69"/>
      <c r="E6" s="70"/>
      <c r="F6" s="53" t="s">
        <v>6</v>
      </c>
      <c r="G6" s="54"/>
      <c r="H6" s="53" t="s">
        <v>7</v>
      </c>
      <c r="I6" s="54"/>
      <c r="J6" s="53" t="s">
        <v>8</v>
      </c>
      <c r="K6" s="54"/>
      <c r="L6" s="53" t="s">
        <v>56</v>
      </c>
      <c r="M6" s="54"/>
      <c r="N6" s="53" t="s">
        <v>57</v>
      </c>
      <c r="O6" s="54"/>
      <c r="P6" s="53" t="s">
        <v>58</v>
      </c>
      <c r="Q6" s="54"/>
      <c r="R6" s="53" t="s">
        <v>63</v>
      </c>
      <c r="S6" s="54"/>
      <c r="T6" s="53" t="s">
        <v>64</v>
      </c>
      <c r="U6" s="54"/>
      <c r="V6" s="53" t="s">
        <v>65</v>
      </c>
      <c r="W6" s="54"/>
      <c r="X6" s="72"/>
    </row>
    <row r="7" spans="1:24" ht="198" customHeight="1" thickBot="1">
      <c r="A7" s="76"/>
      <c r="B7" s="67"/>
      <c r="C7" s="25" t="s">
        <v>2</v>
      </c>
      <c r="D7" s="25" t="s">
        <v>3</v>
      </c>
      <c r="E7" s="27" t="s">
        <v>4</v>
      </c>
      <c r="F7" s="25" t="s">
        <v>2</v>
      </c>
      <c r="G7" s="25" t="s">
        <v>3</v>
      </c>
      <c r="H7" s="25" t="s">
        <v>2</v>
      </c>
      <c r="I7" s="25" t="s">
        <v>3</v>
      </c>
      <c r="J7" s="25" t="s">
        <v>2</v>
      </c>
      <c r="K7" s="26" t="s">
        <v>3</v>
      </c>
      <c r="L7" s="25" t="s">
        <v>2</v>
      </c>
      <c r="M7" s="26" t="s">
        <v>3</v>
      </c>
      <c r="N7" s="25" t="s">
        <v>2</v>
      </c>
      <c r="O7" s="26" t="s">
        <v>3</v>
      </c>
      <c r="P7" s="25" t="s">
        <v>2</v>
      </c>
      <c r="Q7" s="26" t="s">
        <v>3</v>
      </c>
      <c r="R7" s="25" t="s">
        <v>2</v>
      </c>
      <c r="S7" s="26" t="s">
        <v>3</v>
      </c>
      <c r="T7" s="25" t="s">
        <v>2</v>
      </c>
      <c r="U7" s="26" t="s">
        <v>3</v>
      </c>
      <c r="V7" s="25" t="s">
        <v>2</v>
      </c>
      <c r="W7" s="26" t="s">
        <v>3</v>
      </c>
      <c r="X7" s="73"/>
    </row>
    <row r="8" spans="1:24" ht="81.75" customHeight="1">
      <c r="A8" s="42">
        <v>1</v>
      </c>
      <c r="B8" s="43" t="s">
        <v>49</v>
      </c>
      <c r="C8" s="44">
        <f>F8+H8+J8+L8+N8+P8+R8+T8+V8</f>
        <v>12755.7</v>
      </c>
      <c r="D8" s="44">
        <f>G8+I8+K8+M8+O8+Q8+S8+U8+W8</f>
        <v>10255.8</v>
      </c>
      <c r="E8" s="45">
        <f>D8/C8*100</f>
        <v>80.40170276817422</v>
      </c>
      <c r="F8" s="45">
        <f aca="true" t="shared" si="0" ref="F8:K8">F10+F11+F12+F18+F22+F28</f>
        <v>2060.1</v>
      </c>
      <c r="G8" s="45">
        <f t="shared" si="0"/>
        <v>162.9</v>
      </c>
      <c r="H8" s="45">
        <f t="shared" si="0"/>
        <v>1202.2999999999997</v>
      </c>
      <c r="I8" s="45">
        <f t="shared" si="0"/>
        <v>1889.5000000000002</v>
      </c>
      <c r="J8" s="45">
        <f>J10+J11+J12+J18+J22+J28</f>
        <v>1975.6</v>
      </c>
      <c r="K8" s="46">
        <f t="shared" si="0"/>
        <v>1587.5</v>
      </c>
      <c r="L8" s="45">
        <f aca="true" t="shared" si="1" ref="L8:Q8">L10+L11+L12+L18+L22+L28</f>
        <v>1208.8</v>
      </c>
      <c r="M8" s="45">
        <f t="shared" si="1"/>
        <v>1115.8</v>
      </c>
      <c r="N8" s="45">
        <f t="shared" si="1"/>
        <v>1048.6</v>
      </c>
      <c r="O8" s="45">
        <f t="shared" si="1"/>
        <v>844.3</v>
      </c>
      <c r="P8" s="45">
        <f t="shared" si="1"/>
        <v>1255.6000000000001</v>
      </c>
      <c r="Q8" s="45">
        <f t="shared" si="1"/>
        <v>850.5</v>
      </c>
      <c r="R8" s="45">
        <f aca="true" t="shared" si="2" ref="R8:W8">R10+R11+R12+R18+R22+R28</f>
        <v>1211.1000000000001</v>
      </c>
      <c r="S8" s="45">
        <f t="shared" si="2"/>
        <v>1666.4999999999998</v>
      </c>
      <c r="T8" s="45">
        <f t="shared" si="2"/>
        <v>1183.2</v>
      </c>
      <c r="U8" s="45">
        <f t="shared" si="2"/>
        <v>837.5</v>
      </c>
      <c r="V8" s="45">
        <f t="shared" si="2"/>
        <v>1610.3999999999999</v>
      </c>
      <c r="W8" s="45">
        <f t="shared" si="2"/>
        <v>1301.3</v>
      </c>
      <c r="X8" s="47">
        <f>C8-D8</f>
        <v>2499.9000000000015</v>
      </c>
    </row>
    <row r="9" spans="1:24" ht="53.25" customHeight="1">
      <c r="A9" s="6"/>
      <c r="B9" s="7" t="s">
        <v>5</v>
      </c>
      <c r="C9" s="8"/>
      <c r="D9" s="8"/>
      <c r="E9" s="9"/>
      <c r="F9" s="8"/>
      <c r="G9" s="8"/>
      <c r="H9" s="8"/>
      <c r="I9" s="8"/>
      <c r="J9" s="9"/>
      <c r="K9" s="1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1"/>
    </row>
    <row r="10" spans="1:25" ht="54.75" customHeight="1">
      <c r="A10" s="6" t="s">
        <v>19</v>
      </c>
      <c r="B10" s="7" t="s">
        <v>9</v>
      </c>
      <c r="C10" s="8">
        <f aca="true" t="shared" si="3" ref="C10:D12">F10+H10+J10+L10+N10+P10+R10+T10+V10</f>
        <v>5029.099999999999</v>
      </c>
      <c r="D10" s="8">
        <f t="shared" si="3"/>
        <v>4538.599999999999</v>
      </c>
      <c r="E10" s="8">
        <f>D10/C10*100</f>
        <v>90.2467638344833</v>
      </c>
      <c r="F10" s="8">
        <v>549</v>
      </c>
      <c r="G10" s="12">
        <v>133.9</v>
      </c>
      <c r="H10" s="8">
        <v>549</v>
      </c>
      <c r="I10" s="8">
        <v>564.7</v>
      </c>
      <c r="J10" s="8">
        <v>549</v>
      </c>
      <c r="K10" s="13">
        <v>446.9</v>
      </c>
      <c r="L10" s="8">
        <v>549</v>
      </c>
      <c r="M10" s="12">
        <v>598.1</v>
      </c>
      <c r="N10" s="8">
        <v>549</v>
      </c>
      <c r="O10" s="12">
        <v>422.5</v>
      </c>
      <c r="P10" s="8">
        <v>549</v>
      </c>
      <c r="Q10" s="12">
        <v>496.2</v>
      </c>
      <c r="R10" s="8">
        <v>578.3</v>
      </c>
      <c r="S10" s="12">
        <v>1000.1</v>
      </c>
      <c r="T10" s="8">
        <v>578.4</v>
      </c>
      <c r="U10" s="12">
        <v>412.2</v>
      </c>
      <c r="V10" s="8">
        <v>578.4</v>
      </c>
      <c r="W10" s="12">
        <v>464</v>
      </c>
      <c r="X10" s="36">
        <f>C10-D10</f>
        <v>490.5</v>
      </c>
      <c r="Y10" t="s">
        <v>44</v>
      </c>
    </row>
    <row r="11" spans="1:24" ht="56.25" customHeight="1">
      <c r="A11" s="6" t="s">
        <v>20</v>
      </c>
      <c r="B11" s="7" t="s">
        <v>10</v>
      </c>
      <c r="C11" s="8">
        <f t="shared" si="3"/>
        <v>1159.7</v>
      </c>
      <c r="D11" s="8">
        <f t="shared" si="3"/>
        <v>992.6</v>
      </c>
      <c r="E11" s="8">
        <f>D11/C11*100</f>
        <v>85.59110114684833</v>
      </c>
      <c r="F11" s="8">
        <v>126.6</v>
      </c>
      <c r="G11" s="8">
        <v>29</v>
      </c>
      <c r="H11" s="8">
        <v>126.6</v>
      </c>
      <c r="I11" s="8">
        <v>137.1</v>
      </c>
      <c r="J11" s="8">
        <v>126.5</v>
      </c>
      <c r="K11" s="13">
        <v>103.9</v>
      </c>
      <c r="L11" s="8">
        <v>126.5</v>
      </c>
      <c r="M11" s="8">
        <v>140.2</v>
      </c>
      <c r="N11" s="8">
        <v>126.6</v>
      </c>
      <c r="O11" s="8">
        <v>85.2</v>
      </c>
      <c r="P11" s="8">
        <v>126.6</v>
      </c>
      <c r="Q11" s="8">
        <v>115.1</v>
      </c>
      <c r="R11" s="8">
        <v>133.5</v>
      </c>
      <c r="S11" s="8">
        <v>163.5</v>
      </c>
      <c r="T11" s="8">
        <v>133.4</v>
      </c>
      <c r="U11" s="8">
        <v>123.6</v>
      </c>
      <c r="V11" s="8">
        <v>133.4</v>
      </c>
      <c r="W11" s="8">
        <v>95</v>
      </c>
      <c r="X11" s="34">
        <f>C11-D11</f>
        <v>167.10000000000002</v>
      </c>
    </row>
    <row r="12" spans="1:24" ht="50.25" customHeight="1">
      <c r="A12" s="28" t="s">
        <v>21</v>
      </c>
      <c r="B12" s="29" t="s">
        <v>11</v>
      </c>
      <c r="C12" s="30">
        <f t="shared" si="3"/>
        <v>2641.1</v>
      </c>
      <c r="D12" s="30">
        <f t="shared" si="3"/>
        <v>2140.8</v>
      </c>
      <c r="E12" s="31">
        <f>D12/C12*100</f>
        <v>81.05713528454054</v>
      </c>
      <c r="F12" s="31">
        <f aca="true" t="shared" si="4" ref="F12:K12">F14+F15+F16+F17</f>
        <v>291.3</v>
      </c>
      <c r="G12" s="31">
        <f t="shared" si="4"/>
        <v>0</v>
      </c>
      <c r="H12" s="31">
        <f t="shared" si="4"/>
        <v>384.5</v>
      </c>
      <c r="I12" s="31">
        <f t="shared" si="4"/>
        <v>91.89999999999999</v>
      </c>
      <c r="J12" s="31">
        <f t="shared" si="4"/>
        <v>381.5</v>
      </c>
      <c r="K12" s="31">
        <f t="shared" si="4"/>
        <v>51.3</v>
      </c>
      <c r="L12" s="31">
        <f aca="true" t="shared" si="5" ref="L12:Q12">L14+L15+L16+L17</f>
        <v>346.3</v>
      </c>
      <c r="M12" s="31">
        <f t="shared" si="5"/>
        <v>212.70000000000002</v>
      </c>
      <c r="N12" s="31">
        <f t="shared" si="5"/>
        <v>189.1</v>
      </c>
      <c r="O12" s="31">
        <f t="shared" si="5"/>
        <v>314.9</v>
      </c>
      <c r="P12" s="31">
        <f t="shared" si="5"/>
        <v>210.9</v>
      </c>
      <c r="Q12" s="31">
        <f t="shared" si="5"/>
        <v>210</v>
      </c>
      <c r="R12" s="31">
        <f aca="true" t="shared" si="6" ref="R12:W12">R14+R15+R16+R17</f>
        <v>134</v>
      </c>
      <c r="S12" s="31">
        <f t="shared" si="6"/>
        <v>486.3</v>
      </c>
      <c r="T12" s="31">
        <f t="shared" si="6"/>
        <v>109</v>
      </c>
      <c r="U12" s="31">
        <f t="shared" si="6"/>
        <v>245.7</v>
      </c>
      <c r="V12" s="31">
        <f t="shared" si="6"/>
        <v>594.5</v>
      </c>
      <c r="W12" s="31">
        <f t="shared" si="6"/>
        <v>528</v>
      </c>
      <c r="X12" s="33">
        <f>C12-D12</f>
        <v>500.2999999999997</v>
      </c>
    </row>
    <row r="13" spans="1:24" ht="51.75" customHeight="1">
      <c r="A13" s="6"/>
      <c r="B13" s="7" t="s">
        <v>12</v>
      </c>
      <c r="C13" s="8"/>
      <c r="D13" s="8"/>
      <c r="E13" s="8"/>
      <c r="F13" s="8"/>
      <c r="G13" s="8"/>
      <c r="H13" s="8"/>
      <c r="I13" s="8"/>
      <c r="J13" s="8"/>
      <c r="K13" s="1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5"/>
    </row>
    <row r="14" spans="1:24" ht="60" customHeight="1">
      <c r="A14" s="6" t="s">
        <v>22</v>
      </c>
      <c r="B14" s="7" t="s">
        <v>13</v>
      </c>
      <c r="C14" s="8">
        <f>F14+H14+J14+L14+N14+P14+R14+T14+V14</f>
        <v>607</v>
      </c>
      <c r="D14" s="8">
        <f>G14+I14+K14+M14+O14+Q14+S14+U14+W14</f>
        <v>356.8</v>
      </c>
      <c r="E14" s="8">
        <f>D14/C14*100</f>
        <v>58.78088962108732</v>
      </c>
      <c r="F14" s="8">
        <v>45</v>
      </c>
      <c r="G14" s="8">
        <v>0</v>
      </c>
      <c r="H14" s="8">
        <v>45</v>
      </c>
      <c r="I14" s="8">
        <v>89.3</v>
      </c>
      <c r="J14" s="8">
        <v>52</v>
      </c>
      <c r="K14" s="13">
        <v>0</v>
      </c>
      <c r="L14" s="8">
        <v>52</v>
      </c>
      <c r="M14" s="8">
        <v>51.8</v>
      </c>
      <c r="N14" s="8">
        <v>52</v>
      </c>
      <c r="O14" s="8">
        <v>0.2</v>
      </c>
      <c r="P14" s="8">
        <v>33</v>
      </c>
      <c r="Q14" s="8">
        <v>51.9</v>
      </c>
      <c r="R14" s="8">
        <v>33</v>
      </c>
      <c r="S14" s="8">
        <v>118</v>
      </c>
      <c r="T14" s="8">
        <v>17.5</v>
      </c>
      <c r="U14" s="8">
        <v>18</v>
      </c>
      <c r="V14" s="8">
        <v>277.5</v>
      </c>
      <c r="W14" s="8">
        <v>27.6</v>
      </c>
      <c r="X14" s="34">
        <f>C14-D14</f>
        <v>250.2</v>
      </c>
    </row>
    <row r="15" spans="1:24" ht="55.5" customHeight="1">
      <c r="A15" s="6" t="s">
        <v>23</v>
      </c>
      <c r="B15" s="7" t="s">
        <v>38</v>
      </c>
      <c r="C15" s="8"/>
      <c r="D15" s="8"/>
      <c r="E15" s="8"/>
      <c r="F15" s="8"/>
      <c r="G15" s="8"/>
      <c r="H15" s="8"/>
      <c r="I15" s="8"/>
      <c r="J15" s="8"/>
      <c r="K15" s="1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6"/>
    </row>
    <row r="16" spans="1:24" ht="57" customHeight="1">
      <c r="A16" s="6" t="s">
        <v>24</v>
      </c>
      <c r="B16" s="7" t="s">
        <v>39</v>
      </c>
      <c r="C16" s="8">
        <f aca="true" t="shared" si="7" ref="C16:D18">F16+H16+J16+L16+N16+P16+R16+T16+V16</f>
        <v>118.69999999999999</v>
      </c>
      <c r="D16" s="8">
        <f t="shared" si="7"/>
        <v>26.9</v>
      </c>
      <c r="E16" s="8">
        <f>D16/C16*100</f>
        <v>22.66217354675653</v>
      </c>
      <c r="F16" s="8">
        <v>15.8</v>
      </c>
      <c r="G16" s="8">
        <v>0</v>
      </c>
      <c r="H16" s="8">
        <v>19</v>
      </c>
      <c r="I16" s="8">
        <v>0</v>
      </c>
      <c r="J16" s="8">
        <v>19</v>
      </c>
      <c r="K16" s="13">
        <v>0</v>
      </c>
      <c r="L16" s="8">
        <v>23.8</v>
      </c>
      <c r="M16" s="8">
        <v>0.6</v>
      </c>
      <c r="N16" s="8">
        <v>17.1</v>
      </c>
      <c r="O16" s="8">
        <v>0</v>
      </c>
      <c r="P16" s="8">
        <v>10.5</v>
      </c>
      <c r="Q16" s="8">
        <v>4.1</v>
      </c>
      <c r="R16" s="8">
        <v>6</v>
      </c>
      <c r="S16" s="8">
        <v>0.7</v>
      </c>
      <c r="T16" s="8">
        <v>5.5</v>
      </c>
      <c r="U16" s="8">
        <v>10</v>
      </c>
      <c r="V16" s="8">
        <v>2</v>
      </c>
      <c r="W16" s="8">
        <v>11.5</v>
      </c>
      <c r="X16" s="34">
        <f>C16-D16</f>
        <v>91.79999999999998</v>
      </c>
    </row>
    <row r="17" spans="1:24" ht="126" customHeight="1">
      <c r="A17" s="6" t="s">
        <v>25</v>
      </c>
      <c r="B17" s="7" t="s">
        <v>54</v>
      </c>
      <c r="C17" s="8">
        <f t="shared" si="7"/>
        <v>1915.4</v>
      </c>
      <c r="D17" s="8">
        <f t="shared" si="7"/>
        <v>1757.1</v>
      </c>
      <c r="E17" s="8">
        <f>D17/C17*100</f>
        <v>91.73540774772893</v>
      </c>
      <c r="F17" s="8">
        <v>230.5</v>
      </c>
      <c r="G17" s="8">
        <v>0</v>
      </c>
      <c r="H17" s="8">
        <v>320.5</v>
      </c>
      <c r="I17" s="8">
        <v>2.6</v>
      </c>
      <c r="J17" s="8">
        <v>310.5</v>
      </c>
      <c r="K17" s="13">
        <v>51.3</v>
      </c>
      <c r="L17" s="8">
        <v>270.5</v>
      </c>
      <c r="M17" s="8">
        <v>160.3</v>
      </c>
      <c r="N17" s="8">
        <v>120</v>
      </c>
      <c r="O17" s="8">
        <v>314.7</v>
      </c>
      <c r="P17" s="8">
        <v>167.4</v>
      </c>
      <c r="Q17" s="8">
        <v>154</v>
      </c>
      <c r="R17" s="8">
        <v>95</v>
      </c>
      <c r="S17" s="8">
        <v>367.6</v>
      </c>
      <c r="T17" s="8">
        <v>86</v>
      </c>
      <c r="U17" s="8">
        <v>217.7</v>
      </c>
      <c r="V17" s="8">
        <v>315</v>
      </c>
      <c r="W17" s="8">
        <v>488.9</v>
      </c>
      <c r="X17" s="36">
        <f>C17-D17</f>
        <v>158.30000000000018</v>
      </c>
    </row>
    <row r="18" spans="1:24" ht="63.75" customHeight="1">
      <c r="A18" s="28" t="s">
        <v>26</v>
      </c>
      <c r="B18" s="29" t="s">
        <v>18</v>
      </c>
      <c r="C18" s="30">
        <f t="shared" si="7"/>
        <v>3762.4999999999995</v>
      </c>
      <c r="D18" s="30">
        <f t="shared" si="7"/>
        <v>2532.6</v>
      </c>
      <c r="E18" s="31">
        <f>D18/C18*100</f>
        <v>67.31162790697674</v>
      </c>
      <c r="F18" s="31">
        <f aca="true" t="shared" si="8" ref="F18:K18">F20+F21</f>
        <v>1070.3999999999999</v>
      </c>
      <c r="G18" s="31">
        <f t="shared" si="8"/>
        <v>0</v>
      </c>
      <c r="H18" s="31">
        <f t="shared" si="8"/>
        <v>108.8</v>
      </c>
      <c r="I18" s="31">
        <f t="shared" si="8"/>
        <v>1095</v>
      </c>
      <c r="J18" s="31">
        <f t="shared" si="8"/>
        <v>900.5</v>
      </c>
      <c r="K18" s="31">
        <f t="shared" si="8"/>
        <v>984.4</v>
      </c>
      <c r="L18" s="31">
        <f aca="true" t="shared" si="9" ref="L18:Q18">L20+L21</f>
        <v>164.5</v>
      </c>
      <c r="M18" s="31">
        <f t="shared" si="9"/>
        <v>164.3</v>
      </c>
      <c r="N18" s="31">
        <f t="shared" si="9"/>
        <v>166.89999999999998</v>
      </c>
      <c r="O18" s="31">
        <f t="shared" si="9"/>
        <v>20.700000000000003</v>
      </c>
      <c r="P18" s="31">
        <f t="shared" si="9"/>
        <v>350.2</v>
      </c>
      <c r="Q18" s="31">
        <f t="shared" si="9"/>
        <v>24.6</v>
      </c>
      <c r="R18" s="31">
        <f aca="true" t="shared" si="10" ref="R18:W18">R20+R21</f>
        <v>350.2</v>
      </c>
      <c r="S18" s="31">
        <f t="shared" si="10"/>
        <v>15.1</v>
      </c>
      <c r="T18" s="31">
        <f t="shared" si="10"/>
        <v>350.1</v>
      </c>
      <c r="U18" s="31">
        <f t="shared" si="10"/>
        <v>18</v>
      </c>
      <c r="V18" s="31">
        <f t="shared" si="10"/>
        <v>300.9</v>
      </c>
      <c r="W18" s="31">
        <f t="shared" si="10"/>
        <v>210.5</v>
      </c>
      <c r="X18" s="32">
        <f>C18-D18</f>
        <v>1229.8999999999996</v>
      </c>
    </row>
    <row r="19" spans="1:24" ht="60.75" customHeight="1">
      <c r="A19" s="6"/>
      <c r="B19" s="7" t="s">
        <v>12</v>
      </c>
      <c r="C19" s="8"/>
      <c r="D19" s="8"/>
      <c r="E19" s="8"/>
      <c r="F19" s="8"/>
      <c r="G19" s="8"/>
      <c r="H19" s="8"/>
      <c r="I19" s="8"/>
      <c r="J19" s="8"/>
      <c r="K19" s="1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6"/>
    </row>
    <row r="20" spans="1:24" s="2" customFormat="1" ht="61.5" customHeight="1">
      <c r="A20" s="6" t="s">
        <v>51</v>
      </c>
      <c r="B20" s="17" t="s">
        <v>14</v>
      </c>
      <c r="C20" s="8">
        <f aca="true" t="shared" si="11" ref="C20:D22">F20+H20+J20+L20+N20+P20+R20+T20+V20</f>
        <v>3760.8999999999996</v>
      </c>
      <c r="D20" s="8">
        <f t="shared" si="11"/>
        <v>2532</v>
      </c>
      <c r="E20" s="8">
        <f>D20/C20*100</f>
        <v>67.32431067031828</v>
      </c>
      <c r="F20" s="8">
        <v>1070.3</v>
      </c>
      <c r="G20" s="8">
        <v>0</v>
      </c>
      <c r="H20" s="8">
        <v>108.6</v>
      </c>
      <c r="I20" s="8">
        <v>1094.9</v>
      </c>
      <c r="J20" s="8">
        <v>900.3</v>
      </c>
      <c r="K20" s="13">
        <v>984.3</v>
      </c>
      <c r="L20" s="8">
        <v>164.3</v>
      </c>
      <c r="M20" s="8">
        <v>164.3</v>
      </c>
      <c r="N20" s="8">
        <v>166.7</v>
      </c>
      <c r="O20" s="8">
        <v>20.6</v>
      </c>
      <c r="P20" s="8">
        <v>350</v>
      </c>
      <c r="Q20" s="8">
        <v>24.5</v>
      </c>
      <c r="R20" s="8">
        <v>350</v>
      </c>
      <c r="S20" s="8">
        <v>15</v>
      </c>
      <c r="T20" s="8">
        <v>350</v>
      </c>
      <c r="U20" s="8">
        <v>18</v>
      </c>
      <c r="V20" s="8">
        <v>300.7</v>
      </c>
      <c r="W20" s="8">
        <v>210.4</v>
      </c>
      <c r="X20" s="34">
        <f>C20-D20</f>
        <v>1228.8999999999996</v>
      </c>
    </row>
    <row r="21" spans="1:24" s="2" customFormat="1" ht="64.5" customHeight="1">
      <c r="A21" s="6" t="s">
        <v>27</v>
      </c>
      <c r="B21" s="17" t="s">
        <v>41</v>
      </c>
      <c r="C21" s="8">
        <f t="shared" si="11"/>
        <v>1.5999999999999999</v>
      </c>
      <c r="D21" s="8">
        <f t="shared" si="11"/>
        <v>0.6</v>
      </c>
      <c r="E21" s="8">
        <v>100</v>
      </c>
      <c r="F21" s="8">
        <v>0.1</v>
      </c>
      <c r="G21" s="8">
        <v>0</v>
      </c>
      <c r="H21" s="8">
        <v>0.2</v>
      </c>
      <c r="I21" s="8">
        <v>0.1</v>
      </c>
      <c r="J21" s="8">
        <v>0.2</v>
      </c>
      <c r="K21" s="13">
        <v>0.1</v>
      </c>
      <c r="L21" s="8">
        <v>0.2</v>
      </c>
      <c r="M21" s="8">
        <v>0</v>
      </c>
      <c r="N21" s="8">
        <v>0.2</v>
      </c>
      <c r="O21" s="8">
        <v>0.1</v>
      </c>
      <c r="P21" s="8">
        <v>0.2</v>
      </c>
      <c r="Q21" s="8">
        <v>0.1</v>
      </c>
      <c r="R21" s="8">
        <v>0.2</v>
      </c>
      <c r="S21" s="8">
        <v>0.1</v>
      </c>
      <c r="T21" s="8">
        <v>0.1</v>
      </c>
      <c r="U21" s="8">
        <v>0</v>
      </c>
      <c r="V21" s="8">
        <v>0.2</v>
      </c>
      <c r="W21" s="8">
        <v>0.1</v>
      </c>
      <c r="X21" s="36">
        <f>C21-D21</f>
        <v>0.9999999999999999</v>
      </c>
    </row>
    <row r="22" spans="1:24" s="2" customFormat="1" ht="65.25" customHeight="1">
      <c r="A22" s="28" t="s">
        <v>28</v>
      </c>
      <c r="B22" s="29" t="s">
        <v>15</v>
      </c>
      <c r="C22" s="30">
        <f t="shared" si="11"/>
        <v>147.99999999999997</v>
      </c>
      <c r="D22" s="30">
        <f t="shared" si="11"/>
        <v>47.9</v>
      </c>
      <c r="E22" s="31">
        <f>D22/C22*100</f>
        <v>32.36486486486487</v>
      </c>
      <c r="F22" s="31">
        <f aca="true" t="shared" si="12" ref="F22:K22">F24+F25+F26+F27</f>
        <v>19.3</v>
      </c>
      <c r="G22" s="31">
        <f t="shared" si="12"/>
        <v>0</v>
      </c>
      <c r="H22" s="31">
        <f t="shared" si="12"/>
        <v>31.599999999999998</v>
      </c>
      <c r="I22" s="31">
        <f t="shared" si="12"/>
        <v>0.4</v>
      </c>
      <c r="J22" s="31">
        <f t="shared" si="12"/>
        <v>18.1</v>
      </c>
      <c r="K22" s="31">
        <f t="shared" si="12"/>
        <v>0.5</v>
      </c>
      <c r="L22" s="31">
        <f aca="true" t="shared" si="13" ref="L22:Q22">L24+L25+L26+L27</f>
        <v>19</v>
      </c>
      <c r="M22" s="31">
        <f t="shared" si="13"/>
        <v>0.5</v>
      </c>
      <c r="N22" s="31">
        <f t="shared" si="13"/>
        <v>17</v>
      </c>
      <c r="O22" s="31">
        <f t="shared" si="13"/>
        <v>0.5</v>
      </c>
      <c r="P22" s="31">
        <f t="shared" si="13"/>
        <v>15.9</v>
      </c>
      <c r="Q22" s="31">
        <f t="shared" si="13"/>
        <v>4.6</v>
      </c>
      <c r="R22" s="31">
        <f aca="true" t="shared" si="14" ref="R22:W22">R24+R25+R26+R27</f>
        <v>13.200000000000001</v>
      </c>
      <c r="S22" s="31">
        <f t="shared" si="14"/>
        <v>0.5</v>
      </c>
      <c r="T22" s="31">
        <f t="shared" si="14"/>
        <v>10.7</v>
      </c>
      <c r="U22" s="31">
        <f t="shared" si="14"/>
        <v>37.6</v>
      </c>
      <c r="V22" s="31">
        <f t="shared" si="14"/>
        <v>3.1999999999999997</v>
      </c>
      <c r="W22" s="31">
        <f t="shared" si="14"/>
        <v>3.3</v>
      </c>
      <c r="X22" s="32">
        <f>C22-D22</f>
        <v>100.09999999999997</v>
      </c>
    </row>
    <row r="23" spans="1:24" s="2" customFormat="1" ht="58.5" customHeight="1">
      <c r="A23" s="6"/>
      <c r="B23" s="7" t="s">
        <v>12</v>
      </c>
      <c r="C23" s="8"/>
      <c r="D23" s="8"/>
      <c r="E23" s="8"/>
      <c r="F23" s="8"/>
      <c r="G23" s="8"/>
      <c r="H23" s="8"/>
      <c r="I23" s="8"/>
      <c r="J23" s="8"/>
      <c r="K23" s="1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6"/>
    </row>
    <row r="24" spans="1:24" s="2" customFormat="1" ht="56.25" customHeight="1">
      <c r="A24" s="6" t="s">
        <v>29</v>
      </c>
      <c r="B24" s="7" t="s">
        <v>16</v>
      </c>
      <c r="C24" s="8"/>
      <c r="D24" s="8"/>
      <c r="E24" s="8"/>
      <c r="F24" s="8"/>
      <c r="G24" s="8"/>
      <c r="H24" s="8"/>
      <c r="I24" s="8"/>
      <c r="J24" s="8"/>
      <c r="K24" s="1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5"/>
    </row>
    <row r="25" spans="1:24" s="2" customFormat="1" ht="57.75" customHeight="1">
      <c r="A25" s="6" t="s">
        <v>30</v>
      </c>
      <c r="B25" s="7" t="s">
        <v>45</v>
      </c>
      <c r="C25" s="8">
        <f>F25+H25+J25+L25+N25+P25+R25+T25+V25</f>
        <v>6.700000000000001</v>
      </c>
      <c r="D25" s="8">
        <f>G25+I25+K25+M25+O25+Q25+S25+U25+W25</f>
        <v>3.9</v>
      </c>
      <c r="E25" s="8">
        <f>D25/C25*100</f>
        <v>58.20895522388059</v>
      </c>
      <c r="F25" s="8">
        <v>3.2</v>
      </c>
      <c r="G25" s="8">
        <v>0</v>
      </c>
      <c r="H25" s="8">
        <v>0.4</v>
      </c>
      <c r="I25" s="8">
        <v>0.4</v>
      </c>
      <c r="J25" s="8">
        <v>0.5</v>
      </c>
      <c r="K25" s="13">
        <v>0.5</v>
      </c>
      <c r="L25" s="8">
        <v>0.5</v>
      </c>
      <c r="M25" s="8">
        <v>0.5</v>
      </c>
      <c r="N25" s="8">
        <v>0.4</v>
      </c>
      <c r="O25" s="8">
        <v>0.5</v>
      </c>
      <c r="P25" s="8">
        <v>0.4</v>
      </c>
      <c r="Q25" s="8">
        <v>0.5</v>
      </c>
      <c r="R25" s="8">
        <v>0.4</v>
      </c>
      <c r="S25" s="8">
        <v>0.5</v>
      </c>
      <c r="T25" s="8">
        <v>0.5</v>
      </c>
      <c r="U25" s="8">
        <v>0.5</v>
      </c>
      <c r="V25" s="8">
        <v>0.4</v>
      </c>
      <c r="W25" s="8">
        <v>0.5</v>
      </c>
      <c r="X25" s="36">
        <f>C25-D25</f>
        <v>2.800000000000001</v>
      </c>
    </row>
    <row r="26" spans="1:24" s="2" customFormat="1" ht="57" customHeight="1">
      <c r="A26" s="6" t="s">
        <v>31</v>
      </c>
      <c r="B26" s="7" t="s">
        <v>17</v>
      </c>
      <c r="C26" s="8"/>
      <c r="D26" s="8"/>
      <c r="E26" s="8"/>
      <c r="F26" s="8"/>
      <c r="G26" s="8"/>
      <c r="H26" s="8"/>
      <c r="I26" s="8"/>
      <c r="J26" s="8"/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5"/>
    </row>
    <row r="27" spans="1:24" s="2" customFormat="1" ht="151.5" customHeight="1">
      <c r="A27" s="6" t="s">
        <v>32</v>
      </c>
      <c r="B27" s="7" t="s">
        <v>55</v>
      </c>
      <c r="C27" s="8">
        <f>F27+H27+J27+L27+N27+P27+R27+T27+V27</f>
        <v>141.3</v>
      </c>
      <c r="D27" s="8">
        <f>G27+I27+K27+M27+O27+Q27+S27+U27+W27</f>
        <v>44</v>
      </c>
      <c r="E27" s="8">
        <f>D27/C27*100</f>
        <v>31.139419674451517</v>
      </c>
      <c r="F27" s="8">
        <v>16.1</v>
      </c>
      <c r="G27" s="8">
        <v>0</v>
      </c>
      <c r="H27" s="8">
        <v>31.2</v>
      </c>
      <c r="I27" s="8">
        <v>0</v>
      </c>
      <c r="J27" s="8">
        <v>17.6</v>
      </c>
      <c r="K27" s="13">
        <v>0</v>
      </c>
      <c r="L27" s="8">
        <v>18.5</v>
      </c>
      <c r="M27" s="8">
        <v>0</v>
      </c>
      <c r="N27" s="8">
        <v>16.6</v>
      </c>
      <c r="O27" s="8">
        <v>0</v>
      </c>
      <c r="P27" s="8">
        <v>15.5</v>
      </c>
      <c r="Q27" s="8">
        <v>4.1</v>
      </c>
      <c r="R27" s="8">
        <v>12.8</v>
      </c>
      <c r="S27" s="8">
        <v>0</v>
      </c>
      <c r="T27" s="8">
        <v>10.2</v>
      </c>
      <c r="U27" s="8">
        <v>37.1</v>
      </c>
      <c r="V27" s="8">
        <v>2.8</v>
      </c>
      <c r="W27" s="8">
        <v>2.8</v>
      </c>
      <c r="X27" s="36">
        <f>C27-D27</f>
        <v>97.30000000000001</v>
      </c>
    </row>
    <row r="28" spans="1:24" s="2" customFormat="1" ht="61.5" customHeight="1">
      <c r="A28" s="28" t="s">
        <v>33</v>
      </c>
      <c r="B28" s="29" t="s">
        <v>37</v>
      </c>
      <c r="C28" s="30">
        <f>F28+H28+J28+L28+N28+P28+R28+T28+V28</f>
        <v>15.3</v>
      </c>
      <c r="D28" s="30">
        <f>G28+I28+K28+M28+O28+Q28+S28+U28+W28</f>
        <v>3.3</v>
      </c>
      <c r="E28" s="31">
        <f>D28/C28*100</f>
        <v>21.56862745098039</v>
      </c>
      <c r="F28" s="31">
        <f aca="true" t="shared" si="15" ref="F28:K28">F30+F31</f>
        <v>3.5</v>
      </c>
      <c r="G28" s="31">
        <f t="shared" si="15"/>
        <v>0</v>
      </c>
      <c r="H28" s="31">
        <f t="shared" si="15"/>
        <v>1.8</v>
      </c>
      <c r="I28" s="31">
        <f t="shared" si="15"/>
        <v>0.4</v>
      </c>
      <c r="J28" s="31">
        <f t="shared" si="15"/>
        <v>0</v>
      </c>
      <c r="K28" s="31">
        <f t="shared" si="15"/>
        <v>0.5</v>
      </c>
      <c r="L28" s="31">
        <f aca="true" t="shared" si="16" ref="L28:Q28">L30+L31</f>
        <v>3.5</v>
      </c>
      <c r="M28" s="31">
        <f t="shared" si="16"/>
        <v>0</v>
      </c>
      <c r="N28" s="31">
        <f t="shared" si="16"/>
        <v>0</v>
      </c>
      <c r="O28" s="31">
        <f t="shared" si="16"/>
        <v>0.5</v>
      </c>
      <c r="P28" s="31">
        <f t="shared" si="16"/>
        <v>3</v>
      </c>
      <c r="Q28" s="31">
        <f t="shared" si="16"/>
        <v>0</v>
      </c>
      <c r="R28" s="31">
        <f aca="true" t="shared" si="17" ref="R28:W28">R30+R31</f>
        <v>1.9</v>
      </c>
      <c r="S28" s="31">
        <f t="shared" si="17"/>
        <v>1</v>
      </c>
      <c r="T28" s="31">
        <f t="shared" si="17"/>
        <v>1.6</v>
      </c>
      <c r="U28" s="31">
        <f t="shared" si="17"/>
        <v>0.4</v>
      </c>
      <c r="V28" s="31">
        <f t="shared" si="17"/>
        <v>0</v>
      </c>
      <c r="W28" s="31">
        <f t="shared" si="17"/>
        <v>0.5</v>
      </c>
      <c r="X28" s="32">
        <f>C28-D28</f>
        <v>12</v>
      </c>
    </row>
    <row r="29" spans="1:24" s="2" customFormat="1" ht="55.5" customHeight="1">
      <c r="A29" s="6"/>
      <c r="B29" s="7" t="s">
        <v>5</v>
      </c>
      <c r="C29" s="8"/>
      <c r="D29" s="8"/>
      <c r="E29" s="8"/>
      <c r="F29" s="8"/>
      <c r="G29" s="8"/>
      <c r="H29" s="8"/>
      <c r="I29" s="8"/>
      <c r="J29" s="8"/>
      <c r="K29" s="1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6"/>
    </row>
    <row r="30" spans="1:24" s="2" customFormat="1" ht="83.25" customHeight="1">
      <c r="A30" s="6" t="s">
        <v>34</v>
      </c>
      <c r="B30" s="18" t="s">
        <v>46</v>
      </c>
      <c r="C30" s="8">
        <f aca="true" t="shared" si="18" ref="C30:D32">F30+H30+J30+L30+N30+P30+R30+T30+V30</f>
        <v>11.6</v>
      </c>
      <c r="D30" s="8">
        <f t="shared" si="18"/>
        <v>3.3</v>
      </c>
      <c r="E30" s="8">
        <v>0</v>
      </c>
      <c r="F30" s="8">
        <v>3.5</v>
      </c>
      <c r="G30" s="8">
        <v>0</v>
      </c>
      <c r="H30" s="8">
        <v>0</v>
      </c>
      <c r="I30" s="8">
        <v>0.4</v>
      </c>
      <c r="J30" s="8">
        <v>0</v>
      </c>
      <c r="K30" s="13">
        <v>0.5</v>
      </c>
      <c r="L30" s="8">
        <v>3.5</v>
      </c>
      <c r="M30" s="8">
        <v>0</v>
      </c>
      <c r="N30" s="8">
        <v>0</v>
      </c>
      <c r="O30" s="8">
        <v>0.5</v>
      </c>
      <c r="P30" s="8">
        <v>3</v>
      </c>
      <c r="Q30" s="8">
        <v>0</v>
      </c>
      <c r="R30" s="8">
        <v>0</v>
      </c>
      <c r="S30" s="8">
        <v>1</v>
      </c>
      <c r="T30" s="8">
        <v>1.6</v>
      </c>
      <c r="U30" s="8">
        <v>0.4</v>
      </c>
      <c r="V30" s="8">
        <v>0</v>
      </c>
      <c r="W30" s="8">
        <v>0.5</v>
      </c>
      <c r="X30" s="34">
        <f>C30-D30</f>
        <v>8.3</v>
      </c>
    </row>
    <row r="31" spans="1:24" s="2" customFormat="1" ht="82.5" customHeight="1">
      <c r="A31" s="6" t="s">
        <v>35</v>
      </c>
      <c r="B31" s="7" t="s">
        <v>42</v>
      </c>
      <c r="C31" s="8">
        <f t="shared" si="18"/>
        <v>3.7</v>
      </c>
      <c r="D31" s="8">
        <f t="shared" si="18"/>
        <v>0</v>
      </c>
      <c r="E31" s="8">
        <f>D31/C31*100</f>
        <v>0</v>
      </c>
      <c r="F31" s="8">
        <v>0</v>
      </c>
      <c r="G31" s="8">
        <v>0</v>
      </c>
      <c r="H31" s="8">
        <v>1.8</v>
      </c>
      <c r="I31" s="8">
        <v>0</v>
      </c>
      <c r="J31" s="8">
        <v>0</v>
      </c>
      <c r="K31" s="13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1.9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36">
        <f>C31-D31</f>
        <v>3.7</v>
      </c>
    </row>
    <row r="32" spans="1:24" s="2" customFormat="1" ht="66" customHeight="1">
      <c r="A32" s="48" t="s">
        <v>36</v>
      </c>
      <c r="B32" s="49" t="s">
        <v>50</v>
      </c>
      <c r="C32" s="44">
        <f t="shared" si="18"/>
        <v>0</v>
      </c>
      <c r="D32" s="44">
        <f t="shared" si="18"/>
        <v>0</v>
      </c>
      <c r="E32" s="44">
        <v>0</v>
      </c>
      <c r="F32" s="50">
        <v>0</v>
      </c>
      <c r="G32" s="50">
        <v>0</v>
      </c>
      <c r="H32" s="50">
        <v>0</v>
      </c>
      <c r="I32" s="50">
        <v>0</v>
      </c>
      <c r="J32" s="50">
        <f>J34</f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1">
        <f>C32-D32</f>
        <v>0</v>
      </c>
    </row>
    <row r="33" spans="1:24" s="2" customFormat="1" ht="59.25" customHeight="1">
      <c r="A33" s="6"/>
      <c r="B33" s="7" t="s">
        <v>5</v>
      </c>
      <c r="C33" s="14"/>
      <c r="D33" s="14"/>
      <c r="E33" s="19"/>
      <c r="F33" s="19"/>
      <c r="G33" s="19"/>
      <c r="H33" s="19"/>
      <c r="I33" s="19"/>
      <c r="J33" s="19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1"/>
    </row>
    <row r="34" spans="1:24" s="2" customFormat="1" ht="63.75" customHeight="1">
      <c r="A34" s="23"/>
      <c r="B34" s="24"/>
      <c r="C34" s="8"/>
      <c r="D34" s="8"/>
      <c r="E34" s="8"/>
      <c r="F34" s="8"/>
      <c r="G34" s="8"/>
      <c r="H34" s="8"/>
      <c r="I34" s="8"/>
      <c r="J34" s="9"/>
      <c r="K34" s="1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22"/>
    </row>
    <row r="35" spans="1:24" s="2" customFormat="1" ht="55.5" customHeight="1" thickBot="1">
      <c r="A35" s="37"/>
      <c r="B35" s="38" t="s">
        <v>47</v>
      </c>
      <c r="C35" s="39">
        <f>C8+C32</f>
        <v>12755.7</v>
      </c>
      <c r="D35" s="39">
        <f>D8+D32</f>
        <v>10255.8</v>
      </c>
      <c r="E35" s="40">
        <f>D35/C35*100</f>
        <v>80.40170276817422</v>
      </c>
      <c r="F35" s="39">
        <f aca="true" t="shared" si="19" ref="F35:K35">F8+F32</f>
        <v>2060.1</v>
      </c>
      <c r="G35" s="39">
        <f t="shared" si="19"/>
        <v>162.9</v>
      </c>
      <c r="H35" s="39">
        <f t="shared" si="19"/>
        <v>1202.2999999999997</v>
      </c>
      <c r="I35" s="39">
        <f t="shared" si="19"/>
        <v>1889.5000000000002</v>
      </c>
      <c r="J35" s="39">
        <f t="shared" si="19"/>
        <v>1975.6</v>
      </c>
      <c r="K35" s="39">
        <f t="shared" si="19"/>
        <v>1587.5</v>
      </c>
      <c r="L35" s="39">
        <f aca="true" t="shared" si="20" ref="L35:Q35">L8+L32</f>
        <v>1208.8</v>
      </c>
      <c r="M35" s="39">
        <f t="shared" si="20"/>
        <v>1115.8</v>
      </c>
      <c r="N35" s="39">
        <f t="shared" si="20"/>
        <v>1048.6</v>
      </c>
      <c r="O35" s="39">
        <f t="shared" si="20"/>
        <v>844.3</v>
      </c>
      <c r="P35" s="39">
        <f t="shared" si="20"/>
        <v>1255.6000000000001</v>
      </c>
      <c r="Q35" s="39">
        <f t="shared" si="20"/>
        <v>850.5</v>
      </c>
      <c r="R35" s="39">
        <f aca="true" t="shared" si="21" ref="R35:W35">R8+R32</f>
        <v>1211.1000000000001</v>
      </c>
      <c r="S35" s="39">
        <f t="shared" si="21"/>
        <v>1666.4999999999998</v>
      </c>
      <c r="T35" s="39">
        <f t="shared" si="21"/>
        <v>1183.2</v>
      </c>
      <c r="U35" s="39">
        <f t="shared" si="21"/>
        <v>837.5</v>
      </c>
      <c r="V35" s="39">
        <f t="shared" si="21"/>
        <v>1610.3999999999999</v>
      </c>
      <c r="W35" s="39">
        <f t="shared" si="21"/>
        <v>1301.3</v>
      </c>
      <c r="X35" s="41">
        <f>C35-D35</f>
        <v>2499.9000000000015</v>
      </c>
    </row>
    <row r="36" spans="1:23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38.2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6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45.75">
      <c r="A39" s="3"/>
      <c r="B39" s="35" t="s">
        <v>53</v>
      </c>
      <c r="C39" s="35"/>
      <c r="D39" s="35"/>
      <c r="E39" s="52"/>
      <c r="F39" s="52"/>
      <c r="G39" s="52"/>
      <c r="H39" s="52"/>
      <c r="I39" s="52"/>
      <c r="J39" s="35"/>
      <c r="K39" s="35"/>
      <c r="L39" s="35"/>
      <c r="M39" s="35"/>
      <c r="N39" s="35"/>
      <c r="O39" s="60"/>
      <c r="P39" s="60"/>
      <c r="Q39" s="60"/>
      <c r="R39" s="60"/>
      <c r="S39" s="60"/>
      <c r="T39" s="59" t="s">
        <v>62</v>
      </c>
      <c r="U39" s="59"/>
      <c r="V39" s="59"/>
      <c r="W39" s="59"/>
      <c r="X39" s="59"/>
    </row>
    <row r="40" spans="1:23" ht="35.25">
      <c r="A40" s="3"/>
      <c r="B40" s="5"/>
      <c r="C40" s="5"/>
      <c r="D40" s="5"/>
      <c r="E40" s="58"/>
      <c r="F40" s="58"/>
      <c r="G40" s="58"/>
      <c r="H40" s="58"/>
      <c r="I40" s="58"/>
      <c r="J40" s="5"/>
      <c r="K40" s="5"/>
      <c r="L40" s="5"/>
      <c r="M40" s="5"/>
      <c r="N40" s="5"/>
      <c r="O40" s="61" t="s">
        <v>40</v>
      </c>
      <c r="P40" s="61"/>
      <c r="Q40" s="61"/>
      <c r="R40" s="61"/>
      <c r="S40" s="61"/>
      <c r="T40" s="5"/>
      <c r="U40" s="5"/>
      <c r="V40" s="5"/>
      <c r="W40" s="5"/>
    </row>
    <row r="41" spans="1:23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22">
    <mergeCell ref="A1:X1"/>
    <mergeCell ref="A2:X2"/>
    <mergeCell ref="A3:X3"/>
    <mergeCell ref="H6:I6"/>
    <mergeCell ref="B5:B7"/>
    <mergeCell ref="V6:W6"/>
    <mergeCell ref="C5:E6"/>
    <mergeCell ref="X5:X7"/>
    <mergeCell ref="A5:A7"/>
    <mergeCell ref="A4:X4"/>
    <mergeCell ref="E40:I40"/>
    <mergeCell ref="F6:G6"/>
    <mergeCell ref="J6:K6"/>
    <mergeCell ref="T39:X39"/>
    <mergeCell ref="O39:S39"/>
    <mergeCell ref="O40:S40"/>
    <mergeCell ref="L6:M6"/>
    <mergeCell ref="N6:O6"/>
    <mergeCell ref="R6:S6"/>
    <mergeCell ref="T6:U6"/>
    <mergeCell ref="P6:Q6"/>
    <mergeCell ref="F5:W5"/>
  </mergeCells>
  <printOptions/>
  <pageMargins left="0.5905511811023623" right="0.3937007874015748" top="0.7874015748031497" bottom="0.3937007874015748" header="0.31496062992125984" footer="0.31496062992125984"/>
  <pageSetup fitToHeight="5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2022-10-07T05:46:58Z</cp:lastPrinted>
  <dcterms:created xsi:type="dcterms:W3CDTF">2016-03-28T07:13:45Z</dcterms:created>
  <dcterms:modified xsi:type="dcterms:W3CDTF">2022-10-07T06:32:03Z</dcterms:modified>
  <cp:category/>
  <cp:version/>
  <cp:contentType/>
  <cp:contentStatus/>
</cp:coreProperties>
</file>