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730" windowHeight="11760"/>
  </bookViews>
  <sheets>
    <sheet name="Лист1" sheetId="1" r:id="rId1"/>
  </sheets>
  <definedNames>
    <definedName name="_xlnm.Print_Titles" localSheetId="0">Лист1!$9:$12</definedName>
    <definedName name="_xlnm.Print_Area" localSheetId="0">Лист1!$A$1:$P$135</definedName>
  </definedNames>
  <calcPr calcId="114210" fullCalcOnLoad="1"/>
</workbook>
</file>

<file path=xl/calcChain.xml><?xml version="1.0" encoding="utf-8"?>
<calcChain xmlns="http://schemas.openxmlformats.org/spreadsheetml/2006/main">
  <c r="E19" i="1"/>
  <c r="J19"/>
  <c r="K19"/>
  <c r="J102"/>
  <c r="O78"/>
  <c r="N78"/>
  <c r="M78"/>
  <c r="L78"/>
  <c r="O77"/>
  <c r="N77"/>
  <c r="M77"/>
  <c r="L77"/>
  <c r="J77"/>
  <c r="I78"/>
  <c r="H78"/>
  <c r="H77"/>
  <c r="G78"/>
  <c r="G77"/>
  <c r="I77"/>
  <c r="F78"/>
  <c r="F77"/>
  <c r="E77"/>
  <c r="K67"/>
  <c r="J67"/>
  <c r="E67"/>
  <c r="K131"/>
  <c r="J131"/>
  <c r="K130"/>
  <c r="J130"/>
  <c r="E130"/>
  <c r="K127"/>
  <c r="J127"/>
  <c r="E127"/>
  <c r="K126"/>
  <c r="J126"/>
  <c r="E126"/>
  <c r="K125"/>
  <c r="J125"/>
  <c r="E125"/>
  <c r="K124"/>
  <c r="J124"/>
  <c r="E124"/>
  <c r="K123"/>
  <c r="J123"/>
  <c r="E123"/>
  <c r="K99"/>
  <c r="J99"/>
  <c r="E99"/>
  <c r="K98"/>
  <c r="J98"/>
  <c r="E98"/>
  <c r="K97"/>
  <c r="J97"/>
  <c r="E97"/>
  <c r="K96"/>
  <c r="J96"/>
  <c r="E96"/>
  <c r="K95"/>
  <c r="J95"/>
  <c r="E95"/>
  <c r="K94"/>
  <c r="J94"/>
  <c r="E94"/>
  <c r="K93"/>
  <c r="J93"/>
  <c r="E93"/>
  <c r="K92"/>
  <c r="J92"/>
  <c r="E92"/>
  <c r="K91"/>
  <c r="J91"/>
  <c r="E91"/>
  <c r="K90"/>
  <c r="J90"/>
  <c r="E90"/>
  <c r="K89"/>
  <c r="K87"/>
  <c r="K86"/>
  <c r="J89"/>
  <c r="E89"/>
  <c r="E87"/>
  <c r="E86"/>
  <c r="K88"/>
  <c r="J88"/>
  <c r="E88"/>
  <c r="K85"/>
  <c r="J85"/>
  <c r="E85"/>
  <c r="K84"/>
  <c r="J84"/>
  <c r="E84"/>
  <c r="K83"/>
  <c r="J83"/>
  <c r="E83"/>
  <c r="J82"/>
  <c r="E82"/>
  <c r="K81"/>
  <c r="J81"/>
  <c r="E81"/>
  <c r="J80"/>
  <c r="E80"/>
  <c r="K79"/>
  <c r="J79"/>
  <c r="E79"/>
  <c r="J78"/>
  <c r="K76"/>
  <c r="J76"/>
  <c r="E76"/>
  <c r="K75"/>
  <c r="J75"/>
  <c r="E75"/>
  <c r="K74"/>
  <c r="J74"/>
  <c r="E74"/>
  <c r="K73"/>
  <c r="J73"/>
  <c r="E73"/>
  <c r="K70"/>
  <c r="J70"/>
  <c r="E70"/>
  <c r="K69"/>
  <c r="J69"/>
  <c r="E69"/>
  <c r="K68"/>
  <c r="J68"/>
  <c r="E68"/>
  <c r="K66"/>
  <c r="J66"/>
  <c r="E66"/>
  <c r="K65"/>
  <c r="J65"/>
  <c r="E65"/>
  <c r="K64"/>
  <c r="J64"/>
  <c r="E64"/>
  <c r="K63"/>
  <c r="J63"/>
  <c r="E63"/>
  <c r="K62"/>
  <c r="J62"/>
  <c r="E62"/>
  <c r="K61"/>
  <c r="J61"/>
  <c r="E61"/>
  <c r="K60"/>
  <c r="J60"/>
  <c r="E60"/>
  <c r="K59"/>
  <c r="J59"/>
  <c r="E59"/>
  <c r="K58"/>
  <c r="J58"/>
  <c r="E58"/>
  <c r="K57"/>
  <c r="J57"/>
  <c r="E57"/>
  <c r="K56"/>
  <c r="J56"/>
  <c r="E56"/>
  <c r="K55"/>
  <c r="J55"/>
  <c r="E55"/>
  <c r="K30"/>
  <c r="J30"/>
  <c r="E30"/>
  <c r="K29"/>
  <c r="J29"/>
  <c r="E29"/>
  <c r="K28"/>
  <c r="J28"/>
  <c r="E28"/>
  <c r="K27"/>
  <c r="J27"/>
  <c r="E27"/>
  <c r="K26"/>
  <c r="J26"/>
  <c r="E26"/>
  <c r="K25"/>
  <c r="J25"/>
  <c r="E25"/>
  <c r="K24"/>
  <c r="J24"/>
  <c r="E24"/>
  <c r="K23"/>
  <c r="J23"/>
  <c r="E23"/>
  <c r="K22"/>
  <c r="J22"/>
  <c r="E22"/>
  <c r="K21"/>
  <c r="J21"/>
  <c r="E21"/>
  <c r="K20"/>
  <c r="J20"/>
  <c r="E20"/>
  <c r="K18"/>
  <c r="J18"/>
  <c r="E18"/>
  <c r="K17"/>
  <c r="J17"/>
  <c r="E17"/>
  <c r="K16"/>
  <c r="J16"/>
  <c r="E16"/>
  <c r="K15"/>
  <c r="J15"/>
  <c r="E15"/>
  <c r="K52"/>
  <c r="J52"/>
  <c r="E52"/>
  <c r="K51"/>
  <c r="J51"/>
  <c r="E51"/>
  <c r="K50"/>
  <c r="J50"/>
  <c r="E50"/>
  <c r="K49"/>
  <c r="J49"/>
  <c r="E49"/>
  <c r="K48"/>
  <c r="J48"/>
  <c r="E48"/>
  <c r="K45"/>
  <c r="K44"/>
  <c r="K43"/>
  <c r="K42"/>
  <c r="K41"/>
  <c r="K40"/>
  <c r="K39"/>
  <c r="K38"/>
  <c r="K37"/>
  <c r="K35"/>
  <c r="K34"/>
  <c r="K33"/>
  <c r="J45"/>
  <c r="J44"/>
  <c r="J43"/>
  <c r="J42"/>
  <c r="J41"/>
  <c r="J40"/>
  <c r="J39"/>
  <c r="J38"/>
  <c r="J37"/>
  <c r="J36"/>
  <c r="J35"/>
  <c r="J34"/>
  <c r="J33"/>
  <c r="E45"/>
  <c r="E44"/>
  <c r="E43"/>
  <c r="E42"/>
  <c r="E41"/>
  <c r="E40"/>
  <c r="E39"/>
  <c r="E38"/>
  <c r="E37"/>
  <c r="E36"/>
  <c r="E35"/>
  <c r="E34"/>
  <c r="E33"/>
  <c r="P109"/>
  <c r="O122"/>
  <c r="O121"/>
  <c r="K122"/>
  <c r="K121"/>
  <c r="O101"/>
  <c r="O100"/>
  <c r="J101"/>
  <c r="J100"/>
  <c r="K101"/>
  <c r="K100"/>
  <c r="E129"/>
  <c r="E128"/>
  <c r="E14"/>
  <c r="E13"/>
  <c r="O47"/>
  <c r="O46"/>
  <c r="G14"/>
  <c r="G13"/>
  <c r="G32"/>
  <c r="G31"/>
  <c r="G47"/>
  <c r="G46"/>
  <c r="G54"/>
  <c r="G53"/>
  <c r="G72"/>
  <c r="G71"/>
  <c r="G87"/>
  <c r="G86"/>
  <c r="G101"/>
  <c r="G100"/>
  <c r="G122"/>
  <c r="G121"/>
  <c r="G129"/>
  <c r="G128"/>
  <c r="H14"/>
  <c r="H13"/>
  <c r="H32"/>
  <c r="H31"/>
  <c r="H47"/>
  <c r="H46"/>
  <c r="H54"/>
  <c r="H53"/>
  <c r="H72"/>
  <c r="H71"/>
  <c r="H87"/>
  <c r="H86"/>
  <c r="H101"/>
  <c r="H100"/>
  <c r="H122"/>
  <c r="H121"/>
  <c r="H129"/>
  <c r="H128"/>
  <c r="J14"/>
  <c r="J13"/>
  <c r="J87"/>
  <c r="J86"/>
  <c r="K54"/>
  <c r="K53"/>
  <c r="L14"/>
  <c r="L13"/>
  <c r="L32"/>
  <c r="L31"/>
  <c r="L54"/>
  <c r="L53"/>
  <c r="L87"/>
  <c r="L86"/>
  <c r="L101"/>
  <c r="L100"/>
  <c r="M32"/>
  <c r="M31"/>
  <c r="M54"/>
  <c r="M53"/>
  <c r="M87"/>
  <c r="M86"/>
  <c r="N54"/>
  <c r="N53"/>
  <c r="N87"/>
  <c r="N86"/>
  <c r="O14"/>
  <c r="O13"/>
  <c r="O32"/>
  <c r="O31"/>
  <c r="O54"/>
  <c r="O53"/>
  <c r="O87"/>
  <c r="O86"/>
  <c r="P102"/>
  <c r="P103"/>
  <c r="P104"/>
  <c r="P105"/>
  <c r="P106"/>
  <c r="P107"/>
  <c r="P108"/>
  <c r="P110"/>
  <c r="P111"/>
  <c r="P112"/>
  <c r="P113"/>
  <c r="P114"/>
  <c r="P115"/>
  <c r="P116"/>
  <c r="P117"/>
  <c r="P118"/>
  <c r="P119"/>
  <c r="P120"/>
  <c r="E72"/>
  <c r="E71"/>
  <c r="E101"/>
  <c r="E100"/>
  <c r="F117"/>
  <c r="F101"/>
  <c r="F100"/>
  <c r="F129"/>
  <c r="F128"/>
  <c r="F14"/>
  <c r="F13"/>
  <c r="F32"/>
  <c r="F31"/>
  <c r="F47"/>
  <c r="F46"/>
  <c r="F54"/>
  <c r="F53"/>
  <c r="F72"/>
  <c r="F71"/>
  <c r="F87"/>
  <c r="F86"/>
  <c r="F122"/>
  <c r="F121"/>
  <c r="K47"/>
  <c r="K46"/>
  <c r="P19"/>
  <c r="K14"/>
  <c r="K13"/>
  <c r="P26"/>
  <c r="P28"/>
  <c r="P30"/>
  <c r="J54"/>
  <c r="J53"/>
  <c r="E54"/>
  <c r="E53"/>
  <c r="J122"/>
  <c r="J121"/>
  <c r="P34"/>
  <c r="P36"/>
  <c r="P38"/>
  <c r="P40"/>
  <c r="P42"/>
  <c r="E47"/>
  <c r="E46"/>
  <c r="P43"/>
  <c r="P33"/>
  <c r="P35"/>
  <c r="P37"/>
  <c r="P39"/>
  <c r="P41"/>
  <c r="P44"/>
  <c r="P45"/>
  <c r="P81"/>
  <c r="P83"/>
  <c r="P85"/>
  <c r="P88"/>
  <c r="P90"/>
  <c r="P92"/>
  <c r="P94"/>
  <c r="P98"/>
  <c r="P124"/>
  <c r="P67"/>
  <c r="P23"/>
  <c r="K78"/>
  <c r="K77"/>
  <c r="P127"/>
  <c r="P126"/>
  <c r="P20"/>
  <c r="P17"/>
  <c r="P15"/>
  <c r="J47"/>
  <c r="J46"/>
  <c r="P16"/>
  <c r="P18"/>
  <c r="P21"/>
  <c r="P22"/>
  <c r="P24"/>
  <c r="P25"/>
  <c r="P27"/>
  <c r="P29"/>
  <c r="P59"/>
  <c r="P62"/>
  <c r="P64"/>
  <c r="P70"/>
  <c r="P89"/>
  <c r="P91"/>
  <c r="P93"/>
  <c r="P95"/>
  <c r="P123"/>
  <c r="P125"/>
  <c r="P130"/>
  <c r="P101"/>
  <c r="P100"/>
  <c r="K32"/>
  <c r="K31"/>
  <c r="P131"/>
  <c r="P129"/>
  <c r="P128"/>
  <c r="P99"/>
  <c r="P97"/>
  <c r="P96"/>
  <c r="P84"/>
  <c r="P82"/>
  <c r="E78"/>
  <c r="P78"/>
  <c r="P80"/>
  <c r="P77"/>
  <c r="P79"/>
  <c r="P76"/>
  <c r="P75"/>
  <c r="P74"/>
  <c r="P73"/>
  <c r="P69"/>
  <c r="P68"/>
  <c r="P66"/>
  <c r="P65"/>
  <c r="P63"/>
  <c r="P61"/>
  <c r="P60"/>
  <c r="P58"/>
  <c r="P57"/>
  <c r="P56"/>
  <c r="P55"/>
  <c r="P52"/>
  <c r="P51"/>
  <c r="P50"/>
  <c r="P49"/>
  <c r="P48"/>
  <c r="J32"/>
  <c r="J31"/>
  <c r="J132"/>
  <c r="E122"/>
  <c r="E121"/>
  <c r="E32"/>
  <c r="E31"/>
  <c r="P122"/>
  <c r="P121"/>
  <c r="M132"/>
  <c r="H132"/>
  <c r="L132"/>
  <c r="G132"/>
  <c r="P32"/>
  <c r="P31"/>
  <c r="F132"/>
  <c r="N132"/>
  <c r="K132"/>
  <c r="O132"/>
  <c r="P14"/>
  <c r="P13"/>
  <c r="E132"/>
  <c r="P87"/>
  <c r="P86"/>
  <c r="P72"/>
  <c r="P71"/>
  <c r="P54"/>
  <c r="P53"/>
  <c r="P47"/>
  <c r="P46"/>
  <c r="P132"/>
</calcChain>
</file>

<file path=xl/sharedStrings.xml><?xml version="1.0" encoding="utf-8"?>
<sst xmlns="http://schemas.openxmlformats.org/spreadsheetml/2006/main" count="467" uniqueCount="349">
  <si>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</si>
  <si>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</si>
  <si>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</si>
  <si>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</si>
  <si>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</si>
  <si>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</si>
  <si>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</si>
  <si>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</si>
  <si>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</si>
  <si>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</si>
  <si>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</si>
  <si>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</si>
  <si>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</si>
  <si>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</si>
  <si>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</si>
  <si>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</si>
  <si>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</si>
  <si>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</si>
  <si>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Павлоградської міської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</si>
  <si>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</si>
  <si>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</si>
  <si>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</si>
  <si>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</si>
  <si>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</si>
  <si>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</si>
  <si>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</si>
  <si>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</si>
  <si>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</si>
  <si>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0210180</t>
  </si>
  <si>
    <t>0133</t>
  </si>
  <si>
    <t>0180</t>
  </si>
  <si>
    <t>Інша діяльність у сфері державного управління</t>
  </si>
  <si>
    <t>0217130</t>
  </si>
  <si>
    <t>0421</t>
  </si>
  <si>
    <t>7130</t>
  </si>
  <si>
    <t>Здійснення заходів із землеустрою</t>
  </si>
  <si>
    <t>0443</t>
  </si>
  <si>
    <t>7330</t>
  </si>
  <si>
    <t>0217340</t>
  </si>
  <si>
    <t>7340</t>
  </si>
  <si>
    <t>Проектування, реставрація та охорона пам`яток архітектури</t>
  </si>
  <si>
    <t>0217350</t>
  </si>
  <si>
    <t>7350</t>
  </si>
  <si>
    <t>Розроблення схем планування та забудови територій (містобудівної документації)</t>
  </si>
  <si>
    <t>0217610</t>
  </si>
  <si>
    <t>0411</t>
  </si>
  <si>
    <t>7610</t>
  </si>
  <si>
    <t>Сприяння розвитку малого та середнього підприємництва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</si>
  <si>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</si>
  <si>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</si>
  <si>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</si>
  <si>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</si>
  <si>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0217660</t>
  </si>
  <si>
    <t>7660</t>
  </si>
  <si>
    <t>0217680</t>
  </si>
  <si>
    <t>7680</t>
  </si>
  <si>
    <t>Членські внески до асоціацій органів місцевого самоврядування</t>
  </si>
  <si>
    <t>7691</t>
  </si>
  <si>
    <t>0217693</t>
  </si>
  <si>
    <t>7693</t>
  </si>
  <si>
    <t>Інші заходи, пов`язані з економічною діяльністю</t>
  </si>
  <si>
    <t>0218210</t>
  </si>
  <si>
    <t>0380</t>
  </si>
  <si>
    <t>8210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</si>
  <si>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</si>
  <si>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</si>
  <si>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</si>
  <si>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</si>
  <si>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</si>
  <si>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</si>
  <si>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</si>
  <si>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0511</t>
  </si>
  <si>
    <t>8311</t>
  </si>
  <si>
    <t>Охорона та раціональне використання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</si>
  <si>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</si>
  <si>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</si>
  <si>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</si>
  <si>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</si>
  <si>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</si>
  <si>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0610000</t>
  </si>
  <si>
    <t>Вiддiл освiти Павлоградської мiської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</si>
  <si>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</si>
  <si>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</si>
  <si>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</si>
  <si>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0610170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</si>
  <si>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</si>
  <si>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</si>
  <si>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</si>
  <si>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</si>
  <si>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</si>
  <si>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</si>
  <si>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</si>
  <si>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</si>
  <si>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</si>
  <si>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</si>
  <si>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</si>
  <si>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</si>
  <si>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</si>
  <si>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</si>
  <si>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</si>
  <si>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</si>
  <si>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</si>
  <si>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</si>
  <si>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</si>
  <si>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</si>
  <si>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</si>
  <si>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</si>
  <si>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</si>
  <si>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</si>
  <si>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</si>
  <si>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</si>
  <si>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</si>
  <si>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</si>
  <si>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</si>
  <si>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</si>
  <si>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</si>
  <si>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</si>
  <si>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</si>
  <si>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</si>
  <si>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</si>
  <si>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</si>
  <si>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</si>
  <si>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</si>
  <si>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Відділ охорони здоров'я Павлоградської міської ради</t>
  </si>
  <si>
    <t>0710000</t>
  </si>
  <si>
    <t>Відділ охорони здоров`я Павлоградської міської ради</t>
  </si>
  <si>
    <t>0710160</t>
  </si>
  <si>
    <t>0710170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</si>
  <si>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</si>
  <si>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</si>
  <si>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</si>
  <si>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</si>
  <si>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</si>
  <si>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</si>
  <si>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</si>
  <si>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</si>
  <si>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</si>
  <si>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0763</t>
  </si>
  <si>
    <t>2152</t>
  </si>
  <si>
    <t>Інші програми та заходи у сфері охорони здоров`я</t>
  </si>
  <si>
    <t>7322</t>
  </si>
  <si>
    <t>0800000</t>
  </si>
  <si>
    <t>Управління соціального захисту населення Павлоградської міської ради</t>
  </si>
  <si>
    <t>0810000</t>
  </si>
  <si>
    <t>Управління праці та соціального захисту населення Павлоградської міської ради</t>
  </si>
  <si>
    <t>0810160</t>
  </si>
  <si>
    <t>0810170</t>
  </si>
  <si>
    <t>0810180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</si>
  <si>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</si>
  <si>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</si>
  <si>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</si>
  <si>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</si>
  <si>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</si>
  <si>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</si>
  <si>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</si>
  <si>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</si>
  <si>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</si>
  <si>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</si>
  <si>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</si>
  <si>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</si>
  <si>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</si>
  <si>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</si>
  <si>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</si>
  <si>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</si>
  <si>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</si>
  <si>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</si>
  <si>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</si>
  <si>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>Утримання та забезпечення діяльності центрів соціальних служб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</si>
  <si>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</si>
  <si>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</si>
  <si>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</si>
  <si>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</si>
  <si>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3191</t>
  </si>
  <si>
    <t>Інші видатки на соціальний захист ветеранів війни та праці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</si>
  <si>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</si>
  <si>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</si>
  <si>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</si>
  <si>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</si>
  <si>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</si>
  <si>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</si>
  <si>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</si>
  <si>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</si>
  <si>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</si>
  <si>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</si>
  <si>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0817413</t>
  </si>
  <si>
    <t>0451</t>
  </si>
  <si>
    <t>7413</t>
  </si>
  <si>
    <t>Інші заходи у сфері автотранспорту</t>
  </si>
  <si>
    <t>0900000</t>
  </si>
  <si>
    <t>Служба у справах дітей Павлоградської міської ради</t>
  </si>
  <si>
    <t>0910000</t>
  </si>
  <si>
    <t>0910160</t>
  </si>
  <si>
    <t>0910170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</si>
  <si>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</si>
  <si>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</si>
  <si>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</si>
  <si>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</si>
  <si>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</si>
  <si>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</si>
  <si>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1000000</t>
  </si>
  <si>
    <t>Відділ культури Павлоградської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</si>
  <si>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</si>
  <si>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</si>
  <si>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</si>
  <si>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</si>
  <si>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</si>
  <si>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1014010</t>
  </si>
  <si>
    <t>0821</t>
  </si>
  <si>
    <t>4010</t>
  </si>
  <si>
    <t>Фінансова підтримка театрів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</si>
  <si>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</si>
  <si>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</si>
  <si>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</si>
  <si>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</si>
  <si>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</si>
  <si>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</si>
  <si>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</si>
  <si>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</si>
  <si>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</si>
  <si>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</si>
  <si>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</si>
  <si>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</si>
  <si>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</si>
  <si>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</si>
  <si>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</si>
  <si>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1100000</t>
  </si>
  <si>
    <t>Відділ з питань сім'ї, молоді та спорту Павлоградської міської ради</t>
  </si>
  <si>
    <t>1110000</t>
  </si>
  <si>
    <t>Відділ з питань сім"ї, молоді та спорту Павлоградської міської ради</t>
  </si>
  <si>
    <t>1110160</t>
  </si>
  <si>
    <t>1110170</t>
  </si>
  <si>
    <t>1113123</t>
  </si>
  <si>
    <t>3123</t>
  </si>
  <si>
    <t>Заходи державної політики з питань сім`ї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</si>
  <si>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</si>
  <si>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</si>
  <si>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</si>
  <si>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1113133</t>
  </si>
  <si>
    <t>3133</t>
  </si>
  <si>
    <t>Інші заходи та заклади молодіжної політики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</si>
  <si>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</si>
  <si>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</si>
  <si>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</si>
  <si>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</si>
  <si>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</si>
  <si>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</si>
  <si>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</si>
  <si>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</si>
  <si>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</si>
  <si>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</si>
  <si>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</si>
  <si>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</si>
  <si>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</si>
  <si>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1115041</t>
  </si>
  <si>
    <t>5041</t>
  </si>
  <si>
    <t>Утримання та фінансова підтримка спортивних споруд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</si>
  <si>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</si>
  <si>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</si>
  <si>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</si>
  <si>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1117691</t>
  </si>
  <si>
    <t>9770</t>
  </si>
  <si>
    <t>Інші субвенції з місцевого бюджету</t>
  </si>
  <si>
    <t>1200000</t>
  </si>
  <si>
    <t>Управління комунального господарства та будівництва Павлоградської міської ради</t>
  </si>
  <si>
    <t>1210000</t>
  </si>
  <si>
    <t>Орган з питань житлово-комунального господарства</t>
  </si>
  <si>
    <t>1210160</t>
  </si>
  <si>
    <t>1210170</t>
  </si>
  <si>
    <t>1213242</t>
  </si>
  <si>
    <t>1216011</t>
  </si>
  <si>
    <t>0610</t>
  </si>
  <si>
    <t>6011</t>
  </si>
  <si>
    <t>Експлуатація та технічне обслуговування житлового фонду</t>
  </si>
  <si>
    <t>1216017</t>
  </si>
  <si>
    <t>0620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</si>
  <si>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</si>
  <si>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</si>
  <si>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</si>
  <si>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</si>
  <si>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</si>
  <si>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</si>
  <si>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</si>
  <si>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</si>
  <si>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1217310</t>
  </si>
  <si>
    <t>7310</t>
  </si>
  <si>
    <t>1217322</t>
  </si>
  <si>
    <t>Будівництво медичних установ та закладів</t>
  </si>
  <si>
    <t>1217330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</si>
  <si>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</si>
  <si>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</si>
  <si>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</si>
  <si>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</si>
  <si>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</si>
  <si>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</si>
  <si>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7640</t>
  </si>
  <si>
    <t>Заходи з енергозбереження</t>
  </si>
  <si>
    <t>1217670</t>
  </si>
  <si>
    <t>7670</t>
  </si>
  <si>
    <t>Внески до статутного капіталу суб`єктів господарювання</t>
  </si>
  <si>
    <t>1217691</t>
  </si>
  <si>
    <t>1217693</t>
  </si>
  <si>
    <t>1218311</t>
  </si>
  <si>
    <t>1218312</t>
  </si>
  <si>
    <t>0512</t>
  </si>
  <si>
    <t>8312</t>
  </si>
  <si>
    <t>Утилізація відходів</t>
  </si>
  <si>
    <t>1218340</t>
  </si>
  <si>
    <t>0540</t>
  </si>
  <si>
    <t>8340</t>
  </si>
  <si>
    <t>Природоохоронні заходи за рахунок цільових фондів</t>
  </si>
  <si>
    <t>2900000</t>
  </si>
  <si>
    <t>Відділ з питань надзвичайних ситуацій та цивільного захисту населення Павлоградської міської ради</t>
  </si>
  <si>
    <t>2910000</t>
  </si>
  <si>
    <t>2910160</t>
  </si>
  <si>
    <t>2910170</t>
  </si>
  <si>
    <t>2918110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</si>
  <si>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</si>
  <si>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</si>
  <si>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</si>
  <si>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2918120</t>
  </si>
  <si>
    <t>8120</t>
  </si>
  <si>
    <t>Заходи з організації рятування на водах</t>
  </si>
  <si>
    <t>2919770</t>
  </si>
  <si>
    <t>3700000</t>
  </si>
  <si>
    <t>Фінансове управління Павлоградської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</si>
  <si>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</si>
  <si>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</si>
  <si>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</si>
  <si>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</si>
  <si>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</si>
  <si>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</si>
  <si>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</si>
  <si>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04584000000</t>
  </si>
  <si>
    <t>(код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</si>
  <si>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</si>
  <si>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від</t>
  </si>
  <si>
    <t>№</t>
  </si>
  <si>
    <t>Будівництво інших об`єктів комунальної власності</t>
  </si>
  <si>
    <t>Будівництво об`єктів житлово-комунального господарства</t>
  </si>
  <si>
    <t>0218240</t>
  </si>
  <si>
    <t>Заходи та роботи з територіальної оборони</t>
  </si>
  <si>
    <t>видатків бюджету Павлоградської міської територіальної громади на 2023 рік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</si>
  <si>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</si>
  <si>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</si>
  <si>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</si>
  <si>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Підготовка земельних ділянок несільськогос-подарського призначення або прав на них комунальної власності для продажу на земельних торгах та проведення таких торгів</t>
  </si>
  <si>
    <t>до рішення міської ради</t>
  </si>
  <si>
    <t>Секретар міської ради</t>
  </si>
  <si>
    <t>Сергій ОСТРЕНКО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</si>
</sst>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2" borderId="0" xfId="0" applyNumberFormat="1" applyFont="1" applyFill="1"/>
    <xf numFmtId="4" fontId="1" fillId="2" borderId="1" xfId="0" quotePrefix="1" applyNumberFormat="1" applyFont="1" applyFill="1" applyBorder="1" applyAlignment="1">
      <alignment horizontal="justify" vertical="center" wrapText="1"/>
    </xf>
    <xf numFmtId="4" fontId="2" fillId="2" borderId="1" xfId="0" quotePrefix="1" applyNumberFormat="1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tabSelected="1" topLeftCell="A115" zoomScale="75" zoomScaleNormal="75" zoomScaleSheetLayoutView="70" workbookViewId="0">
      <selection activeCell="L137" sqref="L137"/>
    </sheetView>
  </sheetViews>
  <sheetFormatPr defaultRowHeight="16.5"/>
  <cols>
    <col min="1" max="1" width="13.7109375" style="1" customWidth="1"/>
    <col min="2" max="2" width="13.5703125" style="1" customWidth="1"/>
    <col min="3" max="3" width="12" style="1" customWidth="1"/>
    <col min="4" max="4" width="57.85546875" style="1" customWidth="1"/>
    <col min="5" max="5" width="18" style="1" customWidth="1"/>
    <col min="6" max="6" width="19.5703125" style="1" customWidth="1"/>
    <col min="7" max="7" width="20.42578125" style="1" customWidth="1"/>
    <col min="8" max="9" width="17.140625" style="1" customWidth="1"/>
    <col min="10" max="10" width="20.5703125" style="1" customWidth="1"/>
    <col min="11" max="11" width="19.7109375" style="1" customWidth="1"/>
    <col min="12" max="12" width="16.7109375" style="1" customWidth="1"/>
    <col min="13" max="13" width="16" style="1" customWidth="1"/>
    <col min="14" max="14" width="13.7109375" style="1" customWidth="1"/>
    <col min="15" max="15" width="18.140625" style="1" customWidth="1"/>
    <col min="16" max="16" width="22.42578125" style="1" customWidth="1"/>
    <col min="17" max="18" width="9.140625" style="1"/>
    <col min="19" max="19" width="16.42578125" style="1" bestFit="1" customWidth="1"/>
    <col min="20" max="16384" width="9.140625" style="1"/>
  </cols>
  <sheetData>
    <row r="1" spans="1:16" ht="19.5">
      <c r="M1" s="27" t="s">
        <v>0</v>
      </c>
    </row>
    <row r="2" spans="1:16" ht="19.5">
      <c r="M2" s="27" t="s">
        <v>346</v>
      </c>
    </row>
    <row r="3" spans="1:16" ht="19.5">
      <c r="M3" s="27" t="s">
        <v>335</v>
      </c>
    </row>
    <row r="4" spans="1:16" ht="19.5">
      <c r="M4" s="27" t="s">
        <v>336</v>
      </c>
    </row>
    <row r="5" spans="1:16" ht="26.2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30" customHeight="1">
      <c r="A6" s="29" t="s">
        <v>341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>
      <c r="A7" s="31" t="s">
        <v>332</v>
      </c>
      <c r="B7" s="3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" t="s">
        <v>333</v>
      </c>
      <c r="P8" s="3" t="s">
        <v>2</v>
      </c>
    </row>
    <row r="9" spans="1:16">
      <c r="A9" s="28" t="s">
        <v>3</v>
      </c>
      <c r="B9" s="28" t="s">
        <v>4</v>
      </c>
      <c r="C9" s="28" t="s">
        <v>5</v>
      </c>
      <c r="D9" s="28" t="s">
        <v>6</v>
      </c>
      <c r="E9" s="28" t="s">
        <v>7</v>
      </c>
      <c r="F9" s="28"/>
      <c r="G9" s="28"/>
      <c r="H9" s="28"/>
      <c r="I9" s="28"/>
      <c r="J9" s="28" t="s">
        <v>14</v>
      </c>
      <c r="K9" s="28"/>
      <c r="L9" s="28"/>
      <c r="M9" s="28"/>
      <c r="N9" s="28"/>
      <c r="O9" s="28"/>
      <c r="P9" s="28" t="s">
        <v>16</v>
      </c>
    </row>
    <row r="10" spans="1:16">
      <c r="A10" s="28"/>
      <c r="B10" s="28"/>
      <c r="C10" s="28"/>
      <c r="D10" s="28"/>
      <c r="E10" s="28" t="s">
        <v>8</v>
      </c>
      <c r="F10" s="28" t="s">
        <v>9</v>
      </c>
      <c r="G10" s="28" t="s">
        <v>10</v>
      </c>
      <c r="H10" s="28"/>
      <c r="I10" s="28" t="s">
        <v>13</v>
      </c>
      <c r="J10" s="28" t="s">
        <v>8</v>
      </c>
      <c r="K10" s="28" t="s">
        <v>15</v>
      </c>
      <c r="L10" s="28" t="s">
        <v>9</v>
      </c>
      <c r="M10" s="28" t="s">
        <v>10</v>
      </c>
      <c r="N10" s="28"/>
      <c r="O10" s="28" t="s">
        <v>13</v>
      </c>
      <c r="P10" s="28"/>
    </row>
    <row r="11" spans="1:16">
      <c r="A11" s="28"/>
      <c r="B11" s="28"/>
      <c r="C11" s="28"/>
      <c r="D11" s="28"/>
      <c r="E11" s="28"/>
      <c r="F11" s="28"/>
      <c r="G11" s="28" t="s">
        <v>11</v>
      </c>
      <c r="H11" s="28" t="s">
        <v>12</v>
      </c>
      <c r="I11" s="28"/>
      <c r="J11" s="28"/>
      <c r="K11" s="28"/>
      <c r="L11" s="28"/>
      <c r="M11" s="28" t="s">
        <v>11</v>
      </c>
      <c r="N11" s="28" t="s">
        <v>12</v>
      </c>
      <c r="O11" s="28"/>
      <c r="P11" s="28"/>
    </row>
    <row r="12" spans="1:16" ht="153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33">
      <c r="A13" s="4" t="s">
        <v>17</v>
      </c>
      <c r="B13" s="5"/>
      <c r="C13" s="6"/>
      <c r="D13" s="7" t="s">
        <v>18</v>
      </c>
      <c r="E13" s="8">
        <f>E14</f>
        <v>57300385</v>
      </c>
      <c r="F13" s="8">
        <f t="shared" ref="F13:P13" si="0">F14</f>
        <v>57300385</v>
      </c>
      <c r="G13" s="8">
        <f t="shared" si="0"/>
        <v>29785560</v>
      </c>
      <c r="H13" s="8">
        <f t="shared" si="0"/>
        <v>1474627</v>
      </c>
      <c r="I13" s="8"/>
      <c r="J13" s="8">
        <f t="shared" si="0"/>
        <v>2454750</v>
      </c>
      <c r="K13" s="8">
        <f t="shared" si="0"/>
        <v>2454750</v>
      </c>
      <c r="L13" s="25">
        <f t="shared" si="0"/>
        <v>0</v>
      </c>
      <c r="M13" s="8"/>
      <c r="N13" s="8"/>
      <c r="O13" s="8">
        <f t="shared" si="0"/>
        <v>2454750</v>
      </c>
      <c r="P13" s="8">
        <f t="shared" si="0"/>
        <v>59755135</v>
      </c>
    </row>
    <row r="14" spans="1:16" ht="33">
      <c r="A14" s="4" t="s">
        <v>19</v>
      </c>
      <c r="B14" s="5"/>
      <c r="C14" s="6"/>
      <c r="D14" s="7" t="s">
        <v>18</v>
      </c>
      <c r="E14" s="8">
        <f>SUM(E15:E30)</f>
        <v>57300385</v>
      </c>
      <c r="F14" s="8">
        <f>SUM(F15:F30)</f>
        <v>57300385</v>
      </c>
      <c r="G14" s="8">
        <f>SUM(G15:G30)</f>
        <v>29785560</v>
      </c>
      <c r="H14" s="8">
        <f>SUM(H15:H30)</f>
        <v>1474627</v>
      </c>
      <c r="I14" s="8"/>
      <c r="J14" s="8">
        <f>SUM(J15:J30)</f>
        <v>2454750</v>
      </c>
      <c r="K14" s="8">
        <f>SUM(K15:K30)</f>
        <v>2454750</v>
      </c>
      <c r="L14" s="25">
        <f>SUM(L15:L30)</f>
        <v>0</v>
      </c>
      <c r="M14" s="8"/>
      <c r="N14" s="8"/>
      <c r="O14" s="8">
        <f>SUM(O15:O30)</f>
        <v>2454750</v>
      </c>
      <c r="P14" s="8">
        <f>SUM(P15:P30)</f>
        <v>59755135</v>
      </c>
    </row>
    <row r="15" spans="1:16" ht="81.75" customHeight="1">
      <c r="A15" s="9" t="s">
        <v>20</v>
      </c>
      <c r="B15" s="9" t="s">
        <v>22</v>
      </c>
      <c r="C15" s="10" t="s">
        <v>21</v>
      </c>
      <c r="D15" s="15" t="s">
        <v>23</v>
      </c>
      <c r="E15" s="11">
        <f t="shared" ref="E15:E30" si="1">F15</f>
        <v>41722588</v>
      </c>
      <c r="F15" s="11">
        <v>41722588</v>
      </c>
      <c r="G15" s="11">
        <v>29785560</v>
      </c>
      <c r="H15" s="11">
        <v>1474627</v>
      </c>
      <c r="I15" s="11"/>
      <c r="J15" s="11">
        <f t="shared" ref="J15:J30" si="2">L15+O15</f>
        <v>1405000</v>
      </c>
      <c r="K15" s="11">
        <f t="shared" ref="K15:K30" si="3">O15</f>
        <v>1405000</v>
      </c>
      <c r="L15" s="11"/>
      <c r="M15" s="11"/>
      <c r="N15" s="11"/>
      <c r="O15" s="11">
        <v>1405000</v>
      </c>
      <c r="P15" s="11">
        <f t="shared" ref="P15:P30" si="4">E15+J15</f>
        <v>43127588</v>
      </c>
    </row>
    <row r="16" spans="1:16" ht="38.25" customHeight="1">
      <c r="A16" s="9" t="s">
        <v>24</v>
      </c>
      <c r="B16" s="9" t="s">
        <v>26</v>
      </c>
      <c r="C16" s="10" t="s">
        <v>25</v>
      </c>
      <c r="D16" s="15" t="s">
        <v>27</v>
      </c>
      <c r="E16" s="11">
        <f t="shared" si="1"/>
        <v>8480</v>
      </c>
      <c r="F16" s="11">
        <v>8480</v>
      </c>
      <c r="G16" s="11"/>
      <c r="H16" s="11"/>
      <c r="I16" s="11"/>
      <c r="J16" s="26">
        <f t="shared" si="2"/>
        <v>0</v>
      </c>
      <c r="K16" s="26">
        <f t="shared" si="3"/>
        <v>0</v>
      </c>
      <c r="L16" s="11"/>
      <c r="M16" s="11"/>
      <c r="N16" s="11"/>
      <c r="O16" s="11"/>
      <c r="P16" s="11">
        <f t="shared" si="4"/>
        <v>8480</v>
      </c>
    </row>
    <row r="17" spans="1:16" ht="22.5" customHeight="1">
      <c r="A17" s="9" t="s">
        <v>28</v>
      </c>
      <c r="B17" s="9" t="s">
        <v>30</v>
      </c>
      <c r="C17" s="10" t="s">
        <v>29</v>
      </c>
      <c r="D17" s="15" t="s">
        <v>31</v>
      </c>
      <c r="E17" s="11">
        <f t="shared" si="1"/>
        <v>145878</v>
      </c>
      <c r="F17" s="11">
        <v>145878</v>
      </c>
      <c r="G17" s="11"/>
      <c r="H17" s="11"/>
      <c r="I17" s="11"/>
      <c r="J17" s="26">
        <f t="shared" si="2"/>
        <v>0</v>
      </c>
      <c r="K17" s="26">
        <f t="shared" si="3"/>
        <v>0</v>
      </c>
      <c r="L17" s="11"/>
      <c r="M17" s="11"/>
      <c r="N17" s="11"/>
      <c r="O17" s="11"/>
      <c r="P17" s="11">
        <f t="shared" si="4"/>
        <v>145878</v>
      </c>
    </row>
    <row r="18" spans="1:16" ht="24.75" customHeight="1">
      <c r="A18" s="9" t="s">
        <v>32</v>
      </c>
      <c r="B18" s="9" t="s">
        <v>34</v>
      </c>
      <c r="C18" s="10" t="s">
        <v>33</v>
      </c>
      <c r="D18" s="15" t="s">
        <v>35</v>
      </c>
      <c r="E18" s="11">
        <f t="shared" si="1"/>
        <v>220000</v>
      </c>
      <c r="F18" s="11">
        <v>220000</v>
      </c>
      <c r="G18" s="11"/>
      <c r="H18" s="11"/>
      <c r="I18" s="11"/>
      <c r="J18" s="26">
        <f t="shared" si="2"/>
        <v>0</v>
      </c>
      <c r="K18" s="26">
        <f t="shared" si="3"/>
        <v>0</v>
      </c>
      <c r="L18" s="11"/>
      <c r="M18" s="11"/>
      <c r="N18" s="11"/>
      <c r="O18" s="11"/>
      <c r="P18" s="11">
        <f t="shared" si="4"/>
        <v>220000</v>
      </c>
    </row>
    <row r="19" spans="1:16" ht="36.75" customHeight="1">
      <c r="A19" s="9" t="s">
        <v>38</v>
      </c>
      <c r="B19" s="9" t="s">
        <v>39</v>
      </c>
      <c r="C19" s="10" t="s">
        <v>36</v>
      </c>
      <c r="D19" s="15" t="s">
        <v>40</v>
      </c>
      <c r="E19" s="26">
        <f t="shared" si="1"/>
        <v>0</v>
      </c>
      <c r="F19" s="11"/>
      <c r="G19" s="11"/>
      <c r="H19" s="11"/>
      <c r="I19" s="11"/>
      <c r="J19" s="11">
        <f t="shared" si="2"/>
        <v>699750</v>
      </c>
      <c r="K19" s="11">
        <f t="shared" si="3"/>
        <v>699750</v>
      </c>
      <c r="L19" s="11"/>
      <c r="M19" s="11"/>
      <c r="N19" s="11"/>
      <c r="O19" s="11">
        <v>699750</v>
      </c>
      <c r="P19" s="11">
        <f t="shared" si="4"/>
        <v>699750</v>
      </c>
    </row>
    <row r="20" spans="1:16" ht="38.25" customHeight="1">
      <c r="A20" s="9" t="s">
        <v>41</v>
      </c>
      <c r="B20" s="9" t="s">
        <v>42</v>
      </c>
      <c r="C20" s="10" t="s">
        <v>36</v>
      </c>
      <c r="D20" s="15" t="s">
        <v>43</v>
      </c>
      <c r="E20" s="11">
        <f t="shared" si="1"/>
        <v>51600</v>
      </c>
      <c r="F20" s="11">
        <v>51600</v>
      </c>
      <c r="G20" s="11"/>
      <c r="H20" s="11"/>
      <c r="I20" s="11"/>
      <c r="J20" s="11">
        <f t="shared" si="2"/>
        <v>200000</v>
      </c>
      <c r="K20" s="11">
        <f t="shared" si="3"/>
        <v>200000</v>
      </c>
      <c r="L20" s="11"/>
      <c r="M20" s="11"/>
      <c r="N20" s="11"/>
      <c r="O20" s="11">
        <v>200000</v>
      </c>
      <c r="P20" s="11">
        <f t="shared" si="4"/>
        <v>251600</v>
      </c>
    </row>
    <row r="21" spans="1:16" ht="38.25" customHeight="1">
      <c r="A21" s="9" t="s">
        <v>44</v>
      </c>
      <c r="B21" s="9" t="s">
        <v>46</v>
      </c>
      <c r="C21" s="10" t="s">
        <v>45</v>
      </c>
      <c r="D21" s="15" t="s">
        <v>47</v>
      </c>
      <c r="E21" s="11">
        <f t="shared" si="1"/>
        <v>213700</v>
      </c>
      <c r="F21" s="11">
        <v>213700</v>
      </c>
      <c r="G21" s="11"/>
      <c r="H21" s="11"/>
      <c r="I21" s="11"/>
      <c r="J21" s="26">
        <f t="shared" si="2"/>
        <v>0</v>
      </c>
      <c r="K21" s="26">
        <f t="shared" si="3"/>
        <v>0</v>
      </c>
      <c r="L21" s="11"/>
      <c r="M21" s="11"/>
      <c r="N21" s="11"/>
      <c r="O21" s="11"/>
      <c r="P21" s="11">
        <f t="shared" si="4"/>
        <v>213700</v>
      </c>
    </row>
    <row r="22" spans="1:16" ht="39.75" customHeight="1">
      <c r="A22" s="9" t="s">
        <v>48</v>
      </c>
      <c r="B22" s="9" t="s">
        <v>50</v>
      </c>
      <c r="C22" s="10" t="s">
        <v>49</v>
      </c>
      <c r="D22" s="15" t="s">
        <v>51</v>
      </c>
      <c r="E22" s="26">
        <f t="shared" si="1"/>
        <v>0</v>
      </c>
      <c r="F22" s="11"/>
      <c r="G22" s="11"/>
      <c r="H22" s="11"/>
      <c r="I22" s="11"/>
      <c r="J22" s="11">
        <f t="shared" si="2"/>
        <v>50000</v>
      </c>
      <c r="K22" s="11">
        <f t="shared" si="3"/>
        <v>50000</v>
      </c>
      <c r="L22" s="11"/>
      <c r="M22" s="11"/>
      <c r="N22" s="11"/>
      <c r="O22" s="11">
        <v>50000</v>
      </c>
      <c r="P22" s="11">
        <f t="shared" si="4"/>
        <v>50000</v>
      </c>
    </row>
    <row r="23" spans="1:16" ht="78" customHeight="1">
      <c r="A23" s="9" t="s">
        <v>52</v>
      </c>
      <c r="B23" s="9" t="s">
        <v>53</v>
      </c>
      <c r="C23" s="10" t="s">
        <v>49</v>
      </c>
      <c r="D23" s="15" t="s">
        <v>345</v>
      </c>
      <c r="E23" s="26">
        <f t="shared" si="1"/>
        <v>0</v>
      </c>
      <c r="F23" s="11"/>
      <c r="G23" s="11"/>
      <c r="H23" s="11"/>
      <c r="I23" s="11"/>
      <c r="J23" s="11">
        <f t="shared" si="2"/>
        <v>100000</v>
      </c>
      <c r="K23" s="11">
        <f t="shared" si="3"/>
        <v>100000</v>
      </c>
      <c r="L23" s="11"/>
      <c r="M23" s="11"/>
      <c r="N23" s="11"/>
      <c r="O23" s="11">
        <v>100000</v>
      </c>
      <c r="P23" s="11">
        <f t="shared" si="4"/>
        <v>100000</v>
      </c>
    </row>
    <row r="24" spans="1:16" ht="41.25" customHeight="1">
      <c r="A24" s="9" t="s">
        <v>54</v>
      </c>
      <c r="B24" s="9" t="s">
        <v>55</v>
      </c>
      <c r="C24" s="10" t="s">
        <v>49</v>
      </c>
      <c r="D24" s="15" t="s">
        <v>56</v>
      </c>
      <c r="E24" s="11">
        <f t="shared" si="1"/>
        <v>188255</v>
      </c>
      <c r="F24" s="11">
        <v>188255</v>
      </c>
      <c r="G24" s="11"/>
      <c r="H24" s="11"/>
      <c r="I24" s="11"/>
      <c r="J24" s="26">
        <f t="shared" si="2"/>
        <v>0</v>
      </c>
      <c r="K24" s="26">
        <f t="shared" si="3"/>
        <v>0</v>
      </c>
      <c r="L24" s="11"/>
      <c r="M24" s="11"/>
      <c r="N24" s="11"/>
      <c r="O24" s="11"/>
      <c r="P24" s="11">
        <f t="shared" si="4"/>
        <v>188255</v>
      </c>
    </row>
    <row r="25" spans="1:16" ht="19.5" customHeight="1">
      <c r="A25" s="9" t="s">
        <v>58</v>
      </c>
      <c r="B25" s="9" t="s">
        <v>59</v>
      </c>
      <c r="C25" s="10" t="s">
        <v>49</v>
      </c>
      <c r="D25" s="15" t="s">
        <v>60</v>
      </c>
      <c r="E25" s="11">
        <f t="shared" si="1"/>
        <v>118750</v>
      </c>
      <c r="F25" s="11">
        <v>118750</v>
      </c>
      <c r="G25" s="11"/>
      <c r="H25" s="11"/>
      <c r="I25" s="11"/>
      <c r="J25" s="26">
        <f t="shared" si="2"/>
        <v>0</v>
      </c>
      <c r="K25" s="26">
        <f t="shared" si="3"/>
        <v>0</v>
      </c>
      <c r="L25" s="11"/>
      <c r="M25" s="11"/>
      <c r="N25" s="11"/>
      <c r="O25" s="11"/>
      <c r="P25" s="11">
        <f t="shared" si="4"/>
        <v>118750</v>
      </c>
    </row>
    <row r="26" spans="1:16" ht="41.25" customHeight="1">
      <c r="A26" s="9" t="s">
        <v>61</v>
      </c>
      <c r="B26" s="9" t="s">
        <v>63</v>
      </c>
      <c r="C26" s="10" t="s">
        <v>62</v>
      </c>
      <c r="D26" s="15" t="s">
        <v>64</v>
      </c>
      <c r="E26" s="11">
        <f t="shared" si="1"/>
        <v>5107997</v>
      </c>
      <c r="F26" s="11">
        <v>5107997</v>
      </c>
      <c r="G26" s="11"/>
      <c r="H26" s="11"/>
      <c r="I26" s="11"/>
      <c r="J26" s="26">
        <f t="shared" si="2"/>
        <v>0</v>
      </c>
      <c r="K26" s="26">
        <f t="shared" si="3"/>
        <v>0</v>
      </c>
      <c r="L26" s="11"/>
      <c r="M26" s="11"/>
      <c r="N26" s="11"/>
      <c r="O26" s="11"/>
      <c r="P26" s="11">
        <f t="shared" si="4"/>
        <v>5107997</v>
      </c>
    </row>
    <row r="27" spans="1:16" ht="39.75" customHeight="1">
      <c r="A27" s="9" t="s">
        <v>65</v>
      </c>
      <c r="B27" s="9" t="s">
        <v>66</v>
      </c>
      <c r="C27" s="10" t="s">
        <v>62</v>
      </c>
      <c r="D27" s="15" t="s">
        <v>67</v>
      </c>
      <c r="E27" s="11">
        <f t="shared" si="1"/>
        <v>415000</v>
      </c>
      <c r="F27" s="11">
        <v>415000</v>
      </c>
      <c r="G27" s="11"/>
      <c r="H27" s="11"/>
      <c r="I27" s="11"/>
      <c r="J27" s="26">
        <f t="shared" si="2"/>
        <v>0</v>
      </c>
      <c r="K27" s="26">
        <f t="shared" si="3"/>
        <v>0</v>
      </c>
      <c r="L27" s="11"/>
      <c r="M27" s="11"/>
      <c r="N27" s="11"/>
      <c r="O27" s="11"/>
      <c r="P27" s="11">
        <f t="shared" si="4"/>
        <v>415000</v>
      </c>
    </row>
    <row r="28" spans="1:16" ht="24.75" customHeight="1">
      <c r="A28" s="9" t="s">
        <v>68</v>
      </c>
      <c r="B28" s="9" t="s">
        <v>69</v>
      </c>
      <c r="C28" s="10" t="s">
        <v>62</v>
      </c>
      <c r="D28" s="15" t="s">
        <v>70</v>
      </c>
      <c r="E28" s="11">
        <f t="shared" si="1"/>
        <v>900654</v>
      </c>
      <c r="F28" s="11">
        <v>900654</v>
      </c>
      <c r="G28" s="11"/>
      <c r="H28" s="11"/>
      <c r="I28" s="11"/>
      <c r="J28" s="26">
        <f t="shared" si="2"/>
        <v>0</v>
      </c>
      <c r="K28" s="26">
        <f t="shared" si="3"/>
        <v>0</v>
      </c>
      <c r="L28" s="11"/>
      <c r="M28" s="11"/>
      <c r="N28" s="11"/>
      <c r="O28" s="11"/>
      <c r="P28" s="11">
        <f t="shared" si="4"/>
        <v>900654</v>
      </c>
    </row>
    <row r="29" spans="1:16" ht="23.25" customHeight="1">
      <c r="A29" s="9" t="s">
        <v>339</v>
      </c>
      <c r="B29" s="9">
        <v>8240</v>
      </c>
      <c r="C29" s="10" t="s">
        <v>62</v>
      </c>
      <c r="D29" s="17" t="s">
        <v>340</v>
      </c>
      <c r="E29" s="11">
        <f t="shared" si="1"/>
        <v>1400000</v>
      </c>
      <c r="F29" s="11">
        <v>1400000</v>
      </c>
      <c r="G29" s="11"/>
      <c r="H29" s="11"/>
      <c r="I29" s="11"/>
      <c r="J29" s="26">
        <f t="shared" si="2"/>
        <v>0</v>
      </c>
      <c r="K29" s="26">
        <f t="shared" si="3"/>
        <v>0</v>
      </c>
      <c r="L29" s="11"/>
      <c r="M29" s="11"/>
      <c r="N29" s="11"/>
      <c r="O29" s="11"/>
      <c r="P29" s="11">
        <f t="shared" si="4"/>
        <v>1400000</v>
      </c>
    </row>
    <row r="30" spans="1:16" ht="22.5" customHeight="1">
      <c r="A30" s="9" t="s">
        <v>74</v>
      </c>
      <c r="B30" s="9" t="s">
        <v>76</v>
      </c>
      <c r="C30" s="10" t="s">
        <v>75</v>
      </c>
      <c r="D30" s="15" t="s">
        <v>77</v>
      </c>
      <c r="E30" s="11">
        <f t="shared" si="1"/>
        <v>6807483</v>
      </c>
      <c r="F30" s="11">
        <v>6807483</v>
      </c>
      <c r="G30" s="11"/>
      <c r="H30" s="11"/>
      <c r="I30" s="11"/>
      <c r="J30" s="26">
        <f t="shared" si="2"/>
        <v>0</v>
      </c>
      <c r="K30" s="26">
        <f t="shared" si="3"/>
        <v>0</v>
      </c>
      <c r="L30" s="11"/>
      <c r="M30" s="11"/>
      <c r="N30" s="11"/>
      <c r="O30" s="11"/>
      <c r="P30" s="11">
        <f t="shared" si="4"/>
        <v>6807483</v>
      </c>
    </row>
    <row r="31" spans="1:16" ht="22.5" customHeight="1">
      <c r="A31" s="4" t="s">
        <v>78</v>
      </c>
      <c r="B31" s="5"/>
      <c r="C31" s="6"/>
      <c r="D31" s="16" t="s">
        <v>80</v>
      </c>
      <c r="E31" s="8">
        <f>E32</f>
        <v>302786895</v>
      </c>
      <c r="F31" s="8">
        <f t="shared" ref="F31:P31" si="5">F32</f>
        <v>302786895</v>
      </c>
      <c r="G31" s="8">
        <f t="shared" si="5"/>
        <v>144702548</v>
      </c>
      <c r="H31" s="8">
        <f t="shared" si="5"/>
        <v>63489835</v>
      </c>
      <c r="I31" s="8"/>
      <c r="J31" s="8">
        <f t="shared" si="5"/>
        <v>38738345</v>
      </c>
      <c r="K31" s="8">
        <f t="shared" si="5"/>
        <v>4122500</v>
      </c>
      <c r="L31" s="8">
        <f t="shared" si="5"/>
        <v>34614345</v>
      </c>
      <c r="M31" s="8">
        <f t="shared" si="5"/>
        <v>607344</v>
      </c>
      <c r="N31" s="8"/>
      <c r="O31" s="8">
        <f t="shared" si="5"/>
        <v>4124000</v>
      </c>
      <c r="P31" s="8">
        <f t="shared" si="5"/>
        <v>341525240</v>
      </c>
    </row>
    <row r="32" spans="1:16" ht="25.5" customHeight="1">
      <c r="A32" s="4" t="s">
        <v>79</v>
      </c>
      <c r="B32" s="5"/>
      <c r="C32" s="6"/>
      <c r="D32" s="16" t="s">
        <v>80</v>
      </c>
      <c r="E32" s="8">
        <f>SUM(E33:E45)</f>
        <v>302786895</v>
      </c>
      <c r="F32" s="8">
        <f>SUM(F33:F45)</f>
        <v>302786895</v>
      </c>
      <c r="G32" s="8">
        <f>SUM(G33:G45)</f>
        <v>144702548</v>
      </c>
      <c r="H32" s="8">
        <f>SUM(H33:H45)</f>
        <v>63489835</v>
      </c>
      <c r="I32" s="8"/>
      <c r="J32" s="8">
        <f>SUM(J33:J45)</f>
        <v>38738345</v>
      </c>
      <c r="K32" s="8">
        <f>SUM(K33:K45)</f>
        <v>4122500</v>
      </c>
      <c r="L32" s="8">
        <f>SUM(L33:L45)</f>
        <v>34614345</v>
      </c>
      <c r="M32" s="8">
        <f>SUM(M33:M45)</f>
        <v>607344</v>
      </c>
      <c r="N32" s="8"/>
      <c r="O32" s="8">
        <f>SUM(O33:O45)</f>
        <v>4124000</v>
      </c>
      <c r="P32" s="8">
        <f>SUM(P33:P45)</f>
        <v>341525240</v>
      </c>
    </row>
    <row r="33" spans="1:16" ht="48.75" customHeight="1">
      <c r="A33" s="9" t="s">
        <v>81</v>
      </c>
      <c r="B33" s="9" t="s">
        <v>82</v>
      </c>
      <c r="C33" s="10" t="s">
        <v>21</v>
      </c>
      <c r="D33" s="15" t="s">
        <v>83</v>
      </c>
      <c r="E33" s="11">
        <f>F33</f>
        <v>2375391</v>
      </c>
      <c r="F33" s="11">
        <v>2375391</v>
      </c>
      <c r="G33" s="11">
        <v>1746260</v>
      </c>
      <c r="H33" s="11">
        <v>81362</v>
      </c>
      <c r="I33" s="12"/>
      <c r="J33" s="11">
        <f>L33+O33</f>
        <v>35000</v>
      </c>
      <c r="K33" s="11">
        <f>O33</f>
        <v>35000</v>
      </c>
      <c r="L33" s="12"/>
      <c r="M33" s="12"/>
      <c r="N33" s="12"/>
      <c r="O33" s="12">
        <v>35000</v>
      </c>
      <c r="P33" s="11">
        <f>E33+J33</f>
        <v>2410391</v>
      </c>
    </row>
    <row r="34" spans="1:16" ht="39" customHeight="1">
      <c r="A34" s="9" t="s">
        <v>84</v>
      </c>
      <c r="B34" s="9" t="s">
        <v>26</v>
      </c>
      <c r="C34" s="10" t="s">
        <v>25</v>
      </c>
      <c r="D34" s="15" t="s">
        <v>27</v>
      </c>
      <c r="E34" s="11">
        <f t="shared" ref="E34:E45" si="6">F34</f>
        <v>12450</v>
      </c>
      <c r="F34" s="11">
        <v>12450</v>
      </c>
      <c r="G34" s="11"/>
      <c r="H34" s="11"/>
      <c r="I34" s="12"/>
      <c r="J34" s="26">
        <f t="shared" ref="J34:J45" si="7">L34+O34</f>
        <v>0</v>
      </c>
      <c r="K34" s="26">
        <f t="shared" ref="K34:K45" si="8">O34</f>
        <v>0</v>
      </c>
      <c r="L34" s="12"/>
      <c r="M34" s="12"/>
      <c r="N34" s="12"/>
      <c r="O34" s="12"/>
      <c r="P34" s="11">
        <f t="shared" ref="P34:P45" si="9">E34+J34</f>
        <v>12450</v>
      </c>
    </row>
    <row r="35" spans="1:16" ht="26.25" customHeight="1">
      <c r="A35" s="9" t="s">
        <v>85</v>
      </c>
      <c r="B35" s="9" t="s">
        <v>87</v>
      </c>
      <c r="C35" s="10" t="s">
        <v>86</v>
      </c>
      <c r="D35" s="15" t="s">
        <v>88</v>
      </c>
      <c r="E35" s="11">
        <f t="shared" si="6"/>
        <v>153027512</v>
      </c>
      <c r="F35" s="11">
        <v>153027512</v>
      </c>
      <c r="G35" s="11">
        <v>84679610</v>
      </c>
      <c r="H35" s="11">
        <v>23054734</v>
      </c>
      <c r="I35" s="12"/>
      <c r="J35" s="11">
        <f t="shared" si="7"/>
        <v>33031937</v>
      </c>
      <c r="K35" s="11">
        <f t="shared" si="8"/>
        <v>4000000</v>
      </c>
      <c r="L35" s="11">
        <v>29031937</v>
      </c>
      <c r="M35" s="11"/>
      <c r="N35" s="11"/>
      <c r="O35" s="11">
        <v>4000000</v>
      </c>
      <c r="P35" s="11">
        <f t="shared" si="9"/>
        <v>186059449</v>
      </c>
    </row>
    <row r="36" spans="1:16" ht="39.75" customHeight="1">
      <c r="A36" s="9" t="s">
        <v>89</v>
      </c>
      <c r="B36" s="9" t="s">
        <v>91</v>
      </c>
      <c r="C36" s="10" t="s">
        <v>90</v>
      </c>
      <c r="D36" s="15" t="s">
        <v>92</v>
      </c>
      <c r="E36" s="11">
        <f t="shared" si="6"/>
        <v>109495834</v>
      </c>
      <c r="F36" s="11">
        <v>109495834</v>
      </c>
      <c r="G36" s="11">
        <v>36291777</v>
      </c>
      <c r="H36" s="11">
        <v>35753199</v>
      </c>
      <c r="I36" s="12"/>
      <c r="J36" s="11">
        <f t="shared" si="7"/>
        <v>5205735</v>
      </c>
      <c r="K36" s="11">
        <v>87500</v>
      </c>
      <c r="L36" s="11">
        <v>5116735</v>
      </c>
      <c r="M36" s="11">
        <v>261246</v>
      </c>
      <c r="N36" s="11"/>
      <c r="O36" s="11">
        <v>89000</v>
      </c>
      <c r="P36" s="11">
        <f t="shared" si="9"/>
        <v>114701569</v>
      </c>
    </row>
    <row r="37" spans="1:16" ht="33" hidden="1">
      <c r="A37" s="9" t="s">
        <v>93</v>
      </c>
      <c r="B37" s="9" t="s">
        <v>94</v>
      </c>
      <c r="C37" s="10" t="s">
        <v>90</v>
      </c>
      <c r="D37" s="15" t="s">
        <v>92</v>
      </c>
      <c r="E37" s="26">
        <f t="shared" si="6"/>
        <v>0</v>
      </c>
      <c r="F37" s="11"/>
      <c r="G37" s="11"/>
      <c r="H37" s="11"/>
      <c r="I37" s="12"/>
      <c r="J37" s="26">
        <f t="shared" si="7"/>
        <v>0</v>
      </c>
      <c r="K37" s="26">
        <f t="shared" si="8"/>
        <v>0</v>
      </c>
      <c r="L37" s="11"/>
      <c r="M37" s="11"/>
      <c r="N37" s="11"/>
      <c r="O37" s="11"/>
      <c r="P37" s="11">
        <f t="shared" si="9"/>
        <v>0</v>
      </c>
    </row>
    <row r="38" spans="1:16" ht="57" customHeight="1">
      <c r="A38" s="9" t="s">
        <v>95</v>
      </c>
      <c r="B38" s="9" t="s">
        <v>97</v>
      </c>
      <c r="C38" s="10" t="s">
        <v>96</v>
      </c>
      <c r="D38" s="15" t="s">
        <v>98</v>
      </c>
      <c r="E38" s="11">
        <f t="shared" si="6"/>
        <v>21482007</v>
      </c>
      <c r="F38" s="11">
        <v>21482007</v>
      </c>
      <c r="G38" s="11">
        <v>14486009</v>
      </c>
      <c r="H38" s="11">
        <v>3123435</v>
      </c>
      <c r="I38" s="12"/>
      <c r="J38" s="11">
        <f t="shared" si="7"/>
        <v>465670</v>
      </c>
      <c r="K38" s="26">
        <f t="shared" si="8"/>
        <v>0</v>
      </c>
      <c r="L38" s="11">
        <v>465670</v>
      </c>
      <c r="M38" s="11">
        <v>346098</v>
      </c>
      <c r="N38" s="11"/>
      <c r="O38" s="11"/>
      <c r="P38" s="11">
        <f t="shared" si="9"/>
        <v>21947677</v>
      </c>
    </row>
    <row r="39" spans="1:16" ht="33">
      <c r="A39" s="9" t="s">
        <v>99</v>
      </c>
      <c r="B39" s="9" t="s">
        <v>101</v>
      </c>
      <c r="C39" s="10" t="s">
        <v>100</v>
      </c>
      <c r="D39" s="15" t="s">
        <v>102</v>
      </c>
      <c r="E39" s="11">
        <f t="shared" si="6"/>
        <v>9420640</v>
      </c>
      <c r="F39" s="11">
        <v>9420640</v>
      </c>
      <c r="G39" s="11">
        <v>6032601</v>
      </c>
      <c r="H39" s="11">
        <v>1229659</v>
      </c>
      <c r="I39" s="11"/>
      <c r="J39" s="11">
        <f t="shared" si="7"/>
        <v>3</v>
      </c>
      <c r="K39" s="26">
        <f t="shared" si="8"/>
        <v>0</v>
      </c>
      <c r="L39" s="11">
        <v>3</v>
      </c>
      <c r="M39" s="11"/>
      <c r="N39" s="11"/>
      <c r="O39" s="11"/>
      <c r="P39" s="11">
        <f t="shared" si="9"/>
        <v>9420643</v>
      </c>
    </row>
    <row r="40" spans="1:16" ht="26.25" customHeight="1">
      <c r="A40" s="9" t="s">
        <v>103</v>
      </c>
      <c r="B40" s="9" t="s">
        <v>104</v>
      </c>
      <c r="C40" s="10" t="s">
        <v>100</v>
      </c>
      <c r="D40" s="15" t="s">
        <v>105</v>
      </c>
      <c r="E40" s="11">
        <f t="shared" si="6"/>
        <v>3522808</v>
      </c>
      <c r="F40" s="11">
        <v>3522808</v>
      </c>
      <c r="G40" s="11">
        <v>301500</v>
      </c>
      <c r="H40" s="11"/>
      <c r="I40" s="11"/>
      <c r="J40" s="26">
        <f t="shared" si="7"/>
        <v>0</v>
      </c>
      <c r="K40" s="26">
        <f t="shared" si="8"/>
        <v>0</v>
      </c>
      <c r="L40" s="11"/>
      <c r="M40" s="11"/>
      <c r="N40" s="11"/>
      <c r="O40" s="11"/>
      <c r="P40" s="11">
        <f t="shared" si="9"/>
        <v>3522808</v>
      </c>
    </row>
    <row r="41" spans="1:16" ht="38.25" customHeight="1">
      <c r="A41" s="9" t="s">
        <v>106</v>
      </c>
      <c r="B41" s="9" t="s">
        <v>107</v>
      </c>
      <c r="C41" s="10" t="s">
        <v>100</v>
      </c>
      <c r="D41" s="15" t="s">
        <v>108</v>
      </c>
      <c r="E41" s="11">
        <f t="shared" si="6"/>
        <v>676599</v>
      </c>
      <c r="F41" s="11">
        <v>676599</v>
      </c>
      <c r="G41" s="11">
        <v>267520</v>
      </c>
      <c r="H41" s="11">
        <v>190595</v>
      </c>
      <c r="I41" s="11"/>
      <c r="J41" s="26">
        <f t="shared" si="7"/>
        <v>0</v>
      </c>
      <c r="K41" s="26">
        <f t="shared" si="8"/>
        <v>0</v>
      </c>
      <c r="L41" s="11"/>
      <c r="M41" s="11"/>
      <c r="N41" s="11"/>
      <c r="O41" s="11"/>
      <c r="P41" s="11">
        <f t="shared" si="9"/>
        <v>676599</v>
      </c>
    </row>
    <row r="42" spans="1:16" ht="33" hidden="1">
      <c r="A42" s="9" t="s">
        <v>109</v>
      </c>
      <c r="B42" s="9" t="s">
        <v>110</v>
      </c>
      <c r="C42" s="10" t="s">
        <v>100</v>
      </c>
      <c r="D42" s="15" t="s">
        <v>111</v>
      </c>
      <c r="E42" s="11">
        <f t="shared" si="6"/>
        <v>0</v>
      </c>
      <c r="F42" s="11"/>
      <c r="G42" s="11"/>
      <c r="H42" s="11"/>
      <c r="I42" s="11"/>
      <c r="J42" s="26">
        <f t="shared" si="7"/>
        <v>0</v>
      </c>
      <c r="K42" s="26">
        <f t="shared" si="8"/>
        <v>0</v>
      </c>
      <c r="L42" s="11"/>
      <c r="M42" s="11"/>
      <c r="N42" s="11"/>
      <c r="O42" s="11"/>
      <c r="P42" s="11">
        <f t="shared" si="9"/>
        <v>0</v>
      </c>
    </row>
    <row r="43" spans="1:16" ht="41.25" customHeight="1">
      <c r="A43" s="9" t="s">
        <v>112</v>
      </c>
      <c r="B43" s="9" t="s">
        <v>113</v>
      </c>
      <c r="C43" s="10" t="s">
        <v>100</v>
      </c>
      <c r="D43" s="15" t="s">
        <v>114</v>
      </c>
      <c r="E43" s="11">
        <f t="shared" si="6"/>
        <v>1207614</v>
      </c>
      <c r="F43" s="11">
        <v>1207614</v>
      </c>
      <c r="G43" s="11">
        <v>897271</v>
      </c>
      <c r="H43" s="11">
        <v>56851</v>
      </c>
      <c r="I43" s="11"/>
      <c r="J43" s="26">
        <f t="shared" si="7"/>
        <v>0</v>
      </c>
      <c r="K43" s="26">
        <f t="shared" si="8"/>
        <v>0</v>
      </c>
      <c r="L43" s="11"/>
      <c r="M43" s="11"/>
      <c r="N43" s="11"/>
      <c r="O43" s="11"/>
      <c r="P43" s="11">
        <f t="shared" si="9"/>
        <v>1207614</v>
      </c>
    </row>
    <row r="44" spans="1:16" ht="49.5" hidden="1">
      <c r="A44" s="9" t="s">
        <v>115</v>
      </c>
      <c r="B44" s="9" t="s">
        <v>116</v>
      </c>
      <c r="C44" s="10" t="s">
        <v>100</v>
      </c>
      <c r="D44" s="15" t="s">
        <v>117</v>
      </c>
      <c r="E44" s="26">
        <f t="shared" si="6"/>
        <v>0</v>
      </c>
      <c r="F44" s="11"/>
      <c r="G44" s="11"/>
      <c r="H44" s="11"/>
      <c r="I44" s="11"/>
      <c r="J44" s="26">
        <f t="shared" si="7"/>
        <v>0</v>
      </c>
      <c r="K44" s="26">
        <f t="shared" si="8"/>
        <v>0</v>
      </c>
      <c r="L44" s="11"/>
      <c r="M44" s="11"/>
      <c r="N44" s="11"/>
      <c r="O44" s="11"/>
      <c r="P44" s="26">
        <f t="shared" si="9"/>
        <v>0</v>
      </c>
    </row>
    <row r="45" spans="1:16" ht="86.25" customHeight="1">
      <c r="A45" s="9" t="s">
        <v>118</v>
      </c>
      <c r="B45" s="9" t="s">
        <v>120</v>
      </c>
      <c r="C45" s="10" t="s">
        <v>119</v>
      </c>
      <c r="D45" s="15" t="s">
        <v>121</v>
      </c>
      <c r="E45" s="11">
        <f t="shared" si="6"/>
        <v>1566040</v>
      </c>
      <c r="F45" s="11">
        <v>1566040</v>
      </c>
      <c r="G45" s="11"/>
      <c r="H45" s="11"/>
      <c r="I45" s="11"/>
      <c r="J45" s="26">
        <f t="shared" si="7"/>
        <v>0</v>
      </c>
      <c r="K45" s="26">
        <f t="shared" si="8"/>
        <v>0</v>
      </c>
      <c r="L45" s="11"/>
      <c r="M45" s="11"/>
      <c r="N45" s="11"/>
      <c r="O45" s="11"/>
      <c r="P45" s="11">
        <f t="shared" si="9"/>
        <v>1566040</v>
      </c>
    </row>
    <row r="46" spans="1:16" ht="33">
      <c r="A46" s="4" t="s">
        <v>122</v>
      </c>
      <c r="B46" s="5"/>
      <c r="C46" s="6"/>
      <c r="D46" s="16" t="s">
        <v>123</v>
      </c>
      <c r="E46" s="8">
        <f>E47</f>
        <v>49788010</v>
      </c>
      <c r="F46" s="8">
        <f t="shared" ref="F46:P46" si="10">F47</f>
        <v>49788010</v>
      </c>
      <c r="G46" s="8">
        <f t="shared" si="10"/>
        <v>1733942</v>
      </c>
      <c r="H46" s="8">
        <f t="shared" si="10"/>
        <v>42948</v>
      </c>
      <c r="I46" s="8"/>
      <c r="J46" s="8">
        <f t="shared" si="10"/>
        <v>9525000</v>
      </c>
      <c r="K46" s="8">
        <f t="shared" si="10"/>
        <v>9525000</v>
      </c>
      <c r="L46" s="8"/>
      <c r="M46" s="8"/>
      <c r="N46" s="8"/>
      <c r="O46" s="8">
        <f t="shared" si="10"/>
        <v>9525000</v>
      </c>
      <c r="P46" s="8">
        <f t="shared" si="10"/>
        <v>59313010</v>
      </c>
    </row>
    <row r="47" spans="1:16" ht="33">
      <c r="A47" s="4" t="s">
        <v>124</v>
      </c>
      <c r="B47" s="5"/>
      <c r="C47" s="6"/>
      <c r="D47" s="16" t="s">
        <v>125</v>
      </c>
      <c r="E47" s="8">
        <f>SUM(E48:E52)</f>
        <v>49788010</v>
      </c>
      <c r="F47" s="8">
        <f>SUM(F48:F52)</f>
        <v>49788010</v>
      </c>
      <c r="G47" s="8">
        <f>SUM(G48:G52)</f>
        <v>1733942</v>
      </c>
      <c r="H47" s="8">
        <f>SUM(H48:H52)</f>
        <v>42948</v>
      </c>
      <c r="I47" s="8"/>
      <c r="J47" s="8">
        <f>SUM(J48:J52)</f>
        <v>9525000</v>
      </c>
      <c r="K47" s="8">
        <f>SUM(K48:K52)</f>
        <v>9525000</v>
      </c>
      <c r="L47" s="8"/>
      <c r="M47" s="8"/>
      <c r="N47" s="8"/>
      <c r="O47" s="8">
        <f>SUM(O48:O52)</f>
        <v>9525000</v>
      </c>
      <c r="P47" s="8">
        <f>SUM(P48:P52)</f>
        <v>59313010</v>
      </c>
    </row>
    <row r="48" spans="1:16" ht="54.75" customHeight="1">
      <c r="A48" s="9" t="s">
        <v>126</v>
      </c>
      <c r="B48" s="9" t="s">
        <v>82</v>
      </c>
      <c r="C48" s="10" t="s">
        <v>21</v>
      </c>
      <c r="D48" s="15" t="s">
        <v>83</v>
      </c>
      <c r="E48" s="11">
        <f>F48</f>
        <v>2291757</v>
      </c>
      <c r="F48" s="11">
        <v>2291757</v>
      </c>
      <c r="G48" s="11">
        <v>1733942</v>
      </c>
      <c r="H48" s="11">
        <v>42948</v>
      </c>
      <c r="I48" s="11"/>
      <c r="J48" s="11">
        <f>L48+O48</f>
        <v>25000</v>
      </c>
      <c r="K48" s="11">
        <f>O48</f>
        <v>25000</v>
      </c>
      <c r="L48" s="11"/>
      <c r="M48" s="11"/>
      <c r="N48" s="11"/>
      <c r="O48" s="11">
        <v>25000</v>
      </c>
      <c r="P48" s="11">
        <f>E48+J48</f>
        <v>2316757</v>
      </c>
    </row>
    <row r="49" spans="1:16" ht="36.75" customHeight="1">
      <c r="A49" s="9" t="s">
        <v>127</v>
      </c>
      <c r="B49" s="9" t="s">
        <v>26</v>
      </c>
      <c r="C49" s="10" t="s">
        <v>25</v>
      </c>
      <c r="D49" s="15" t="s">
        <v>27</v>
      </c>
      <c r="E49" s="11">
        <f>F49</f>
        <v>10920</v>
      </c>
      <c r="F49" s="11">
        <v>10920</v>
      </c>
      <c r="G49" s="11"/>
      <c r="H49" s="11"/>
      <c r="I49" s="11"/>
      <c r="J49" s="26">
        <f>L49+O49</f>
        <v>0</v>
      </c>
      <c r="K49" s="26">
        <f>O49</f>
        <v>0</v>
      </c>
      <c r="L49" s="11"/>
      <c r="M49" s="11"/>
      <c r="N49" s="11"/>
      <c r="O49" s="11"/>
      <c r="P49" s="11">
        <f>E49+J49</f>
        <v>10920</v>
      </c>
    </row>
    <row r="50" spans="1:16" ht="36.75" customHeight="1">
      <c r="A50" s="9" t="s">
        <v>128</v>
      </c>
      <c r="B50" s="9" t="s">
        <v>130</v>
      </c>
      <c r="C50" s="10" t="s">
        <v>129</v>
      </c>
      <c r="D50" s="15" t="s">
        <v>131</v>
      </c>
      <c r="E50" s="11">
        <f>F50</f>
        <v>34989717</v>
      </c>
      <c r="F50" s="11">
        <v>34989717</v>
      </c>
      <c r="G50" s="11"/>
      <c r="H50" s="11"/>
      <c r="I50" s="11"/>
      <c r="J50" s="11">
        <f>L50+O50</f>
        <v>7500000</v>
      </c>
      <c r="K50" s="11">
        <f>O50</f>
        <v>7500000</v>
      </c>
      <c r="L50" s="11"/>
      <c r="M50" s="11"/>
      <c r="N50" s="11"/>
      <c r="O50" s="11">
        <v>7500000</v>
      </c>
      <c r="P50" s="11">
        <f>E50+J50</f>
        <v>42489717</v>
      </c>
    </row>
    <row r="51" spans="1:16" ht="52.5" customHeight="1">
      <c r="A51" s="9" t="s">
        <v>132</v>
      </c>
      <c r="B51" s="9" t="s">
        <v>134</v>
      </c>
      <c r="C51" s="10" t="s">
        <v>133</v>
      </c>
      <c r="D51" s="15" t="s">
        <v>135</v>
      </c>
      <c r="E51" s="11">
        <f>F51</f>
        <v>12368472</v>
      </c>
      <c r="F51" s="11">
        <v>12368472</v>
      </c>
      <c r="G51" s="11"/>
      <c r="H51" s="11"/>
      <c r="I51" s="11"/>
      <c r="J51" s="11">
        <f>L51+O51</f>
        <v>2000000</v>
      </c>
      <c r="K51" s="11">
        <f>O51</f>
        <v>2000000</v>
      </c>
      <c r="L51" s="11"/>
      <c r="M51" s="11"/>
      <c r="N51" s="11"/>
      <c r="O51" s="11">
        <v>2000000</v>
      </c>
      <c r="P51" s="11">
        <f>E51+J51</f>
        <v>14368472</v>
      </c>
    </row>
    <row r="52" spans="1:16" ht="27.75" customHeight="1">
      <c r="A52" s="9" t="s">
        <v>136</v>
      </c>
      <c r="B52" s="9" t="s">
        <v>138</v>
      </c>
      <c r="C52" s="10" t="s">
        <v>137</v>
      </c>
      <c r="D52" s="15" t="s">
        <v>139</v>
      </c>
      <c r="E52" s="11">
        <f>F52</f>
        <v>127144</v>
      </c>
      <c r="F52" s="11">
        <v>127144</v>
      </c>
      <c r="G52" s="11"/>
      <c r="H52" s="11"/>
      <c r="I52" s="11"/>
      <c r="J52" s="26">
        <f>L52+O52</f>
        <v>0</v>
      </c>
      <c r="K52" s="26">
        <f>O52</f>
        <v>0</v>
      </c>
      <c r="L52" s="11"/>
      <c r="M52" s="11"/>
      <c r="N52" s="11"/>
      <c r="O52" s="11"/>
      <c r="P52" s="11">
        <f>E52+J52</f>
        <v>127144</v>
      </c>
    </row>
    <row r="53" spans="1:16" ht="33">
      <c r="A53" s="4" t="s">
        <v>141</v>
      </c>
      <c r="B53" s="5"/>
      <c r="C53" s="6"/>
      <c r="D53" s="16" t="s">
        <v>142</v>
      </c>
      <c r="E53" s="8">
        <f>E54</f>
        <v>52278667</v>
      </c>
      <c r="F53" s="8">
        <f t="shared" ref="F53:P53" si="11">F54</f>
        <v>52278667</v>
      </c>
      <c r="G53" s="8">
        <f t="shared" si="11"/>
        <v>22130858</v>
      </c>
      <c r="H53" s="8">
        <f t="shared" si="11"/>
        <v>2000256</v>
      </c>
      <c r="I53" s="8"/>
      <c r="J53" s="8">
        <f t="shared" si="11"/>
        <v>31200</v>
      </c>
      <c r="K53" s="25">
        <f t="shared" si="11"/>
        <v>0</v>
      </c>
      <c r="L53" s="8">
        <f t="shared" si="11"/>
        <v>31200</v>
      </c>
      <c r="M53" s="8">
        <f t="shared" si="11"/>
        <v>22448</v>
      </c>
      <c r="N53" s="8">
        <f t="shared" si="11"/>
        <v>1571</v>
      </c>
      <c r="O53" s="25">
        <f t="shared" si="11"/>
        <v>0</v>
      </c>
      <c r="P53" s="8">
        <f t="shared" si="11"/>
        <v>52309867</v>
      </c>
    </row>
    <row r="54" spans="1:16" ht="42" customHeight="1">
      <c r="A54" s="4" t="s">
        <v>143</v>
      </c>
      <c r="B54" s="5"/>
      <c r="C54" s="6"/>
      <c r="D54" s="16" t="s">
        <v>144</v>
      </c>
      <c r="E54" s="8">
        <f>SUM(E55:E70)</f>
        <v>52278667</v>
      </c>
      <c r="F54" s="8">
        <f t="shared" ref="F54:P54" si="12">SUM(F55:F70)</f>
        <v>52278667</v>
      </c>
      <c r="G54" s="8">
        <f t="shared" si="12"/>
        <v>22130858</v>
      </c>
      <c r="H54" s="8">
        <f t="shared" si="12"/>
        <v>2000256</v>
      </c>
      <c r="I54" s="8"/>
      <c r="J54" s="8">
        <f t="shared" si="12"/>
        <v>31200</v>
      </c>
      <c r="K54" s="25">
        <f t="shared" si="12"/>
        <v>0</v>
      </c>
      <c r="L54" s="8">
        <f t="shared" si="12"/>
        <v>31200</v>
      </c>
      <c r="M54" s="8">
        <f t="shared" si="12"/>
        <v>22448</v>
      </c>
      <c r="N54" s="8">
        <f t="shared" si="12"/>
        <v>1571</v>
      </c>
      <c r="O54" s="25">
        <f t="shared" si="12"/>
        <v>0</v>
      </c>
      <c r="P54" s="8">
        <f t="shared" si="12"/>
        <v>52309867</v>
      </c>
    </row>
    <row r="55" spans="1:16" ht="56.25" customHeight="1">
      <c r="A55" s="9" t="s">
        <v>145</v>
      </c>
      <c r="B55" s="9" t="s">
        <v>82</v>
      </c>
      <c r="C55" s="10" t="s">
        <v>21</v>
      </c>
      <c r="D55" s="15" t="s">
        <v>83</v>
      </c>
      <c r="E55" s="11">
        <f t="shared" ref="E55:E70" si="13">F55</f>
        <v>17094875</v>
      </c>
      <c r="F55" s="11">
        <v>17094875</v>
      </c>
      <c r="G55" s="11">
        <v>13119019</v>
      </c>
      <c r="H55" s="11">
        <v>407392</v>
      </c>
      <c r="I55" s="11"/>
      <c r="J55" s="26">
        <f t="shared" ref="J55:J70" si="14">L55+O55</f>
        <v>0</v>
      </c>
      <c r="K55" s="26">
        <f t="shared" ref="K55:K70" si="15">O55</f>
        <v>0</v>
      </c>
      <c r="L55" s="11"/>
      <c r="M55" s="11"/>
      <c r="N55" s="11"/>
      <c r="O55" s="11"/>
      <c r="P55" s="11">
        <f t="shared" ref="P55:P70" si="16">E55+J55</f>
        <v>17094875</v>
      </c>
    </row>
    <row r="56" spans="1:16" ht="39.75" customHeight="1">
      <c r="A56" s="9" t="s">
        <v>146</v>
      </c>
      <c r="B56" s="9" t="s">
        <v>26</v>
      </c>
      <c r="C56" s="10" t="s">
        <v>25</v>
      </c>
      <c r="D56" s="15" t="s">
        <v>27</v>
      </c>
      <c r="E56" s="11">
        <f t="shared" si="13"/>
        <v>46468</v>
      </c>
      <c r="F56" s="11">
        <v>46468</v>
      </c>
      <c r="G56" s="11"/>
      <c r="H56" s="11"/>
      <c r="I56" s="11"/>
      <c r="J56" s="26">
        <f t="shared" si="14"/>
        <v>0</v>
      </c>
      <c r="K56" s="26">
        <f t="shared" si="15"/>
        <v>0</v>
      </c>
      <c r="L56" s="11"/>
      <c r="M56" s="11"/>
      <c r="N56" s="11"/>
      <c r="O56" s="11"/>
      <c r="P56" s="11">
        <f t="shared" si="16"/>
        <v>46468</v>
      </c>
    </row>
    <row r="57" spans="1:16" ht="23.25" customHeight="1">
      <c r="A57" s="9" t="s">
        <v>147</v>
      </c>
      <c r="B57" s="9" t="s">
        <v>30</v>
      </c>
      <c r="C57" s="10" t="s">
        <v>29</v>
      </c>
      <c r="D57" s="15" t="s">
        <v>31</v>
      </c>
      <c r="E57" s="11">
        <f t="shared" si="13"/>
        <v>200000</v>
      </c>
      <c r="F57" s="11">
        <v>200000</v>
      </c>
      <c r="G57" s="11"/>
      <c r="H57" s="11"/>
      <c r="I57" s="11"/>
      <c r="J57" s="26">
        <f t="shared" si="14"/>
        <v>0</v>
      </c>
      <c r="K57" s="26">
        <f t="shared" si="15"/>
        <v>0</v>
      </c>
      <c r="L57" s="11"/>
      <c r="M57" s="11"/>
      <c r="N57" s="11"/>
      <c r="O57" s="11"/>
      <c r="P57" s="11">
        <f t="shared" si="16"/>
        <v>200000</v>
      </c>
    </row>
    <row r="58" spans="1:16" ht="39.75" customHeight="1">
      <c r="A58" s="9" t="s">
        <v>148</v>
      </c>
      <c r="B58" s="9" t="s">
        <v>150</v>
      </c>
      <c r="C58" s="10" t="s">
        <v>149</v>
      </c>
      <c r="D58" s="15" t="s">
        <v>151</v>
      </c>
      <c r="E58" s="11">
        <f t="shared" si="13"/>
        <v>334200</v>
      </c>
      <c r="F58" s="11">
        <v>334200</v>
      </c>
      <c r="G58" s="11"/>
      <c r="H58" s="11"/>
      <c r="I58" s="11"/>
      <c r="J58" s="26">
        <f t="shared" si="14"/>
        <v>0</v>
      </c>
      <c r="K58" s="26">
        <f t="shared" si="15"/>
        <v>0</v>
      </c>
      <c r="L58" s="11"/>
      <c r="M58" s="11"/>
      <c r="N58" s="11"/>
      <c r="O58" s="11"/>
      <c r="P58" s="11">
        <f t="shared" si="16"/>
        <v>334200</v>
      </c>
    </row>
    <row r="59" spans="1:16" ht="41.25" customHeight="1">
      <c r="A59" s="9" t="s">
        <v>152</v>
      </c>
      <c r="B59" s="9" t="s">
        <v>153</v>
      </c>
      <c r="C59" s="10" t="s">
        <v>97</v>
      </c>
      <c r="D59" s="15" t="s">
        <v>154</v>
      </c>
      <c r="E59" s="11">
        <f t="shared" si="13"/>
        <v>492</v>
      </c>
      <c r="F59" s="11">
        <v>492</v>
      </c>
      <c r="G59" s="11"/>
      <c r="H59" s="11"/>
      <c r="I59" s="11"/>
      <c r="J59" s="26">
        <f t="shared" si="14"/>
        <v>0</v>
      </c>
      <c r="K59" s="26">
        <f t="shared" si="15"/>
        <v>0</v>
      </c>
      <c r="L59" s="11"/>
      <c r="M59" s="11"/>
      <c r="N59" s="11"/>
      <c r="O59" s="11"/>
      <c r="P59" s="11">
        <f t="shared" si="16"/>
        <v>492</v>
      </c>
    </row>
    <row r="60" spans="1:16" ht="53.25" customHeight="1">
      <c r="A60" s="9" t="s">
        <v>155</v>
      </c>
      <c r="B60" s="9" t="s">
        <v>156</v>
      </c>
      <c r="C60" s="10" t="s">
        <v>97</v>
      </c>
      <c r="D60" s="15" t="s">
        <v>157</v>
      </c>
      <c r="E60" s="11">
        <f t="shared" si="13"/>
        <v>8300000</v>
      </c>
      <c r="F60" s="11">
        <v>8300000</v>
      </c>
      <c r="G60" s="11"/>
      <c r="H60" s="11"/>
      <c r="I60" s="11"/>
      <c r="J60" s="26">
        <f t="shared" si="14"/>
        <v>0</v>
      </c>
      <c r="K60" s="26">
        <f t="shared" si="15"/>
        <v>0</v>
      </c>
      <c r="L60" s="11"/>
      <c r="M60" s="11"/>
      <c r="N60" s="11"/>
      <c r="O60" s="11"/>
      <c r="P60" s="11">
        <f t="shared" si="16"/>
        <v>8300000</v>
      </c>
    </row>
    <row r="61" spans="1:16" ht="41.25" customHeight="1">
      <c r="A61" s="9" t="s">
        <v>158</v>
      </c>
      <c r="B61" s="9" t="s">
        <v>159</v>
      </c>
      <c r="C61" s="10" t="s">
        <v>97</v>
      </c>
      <c r="D61" s="15" t="s">
        <v>160</v>
      </c>
      <c r="E61" s="11">
        <f t="shared" si="13"/>
        <v>400000</v>
      </c>
      <c r="F61" s="11">
        <v>400000</v>
      </c>
      <c r="G61" s="11"/>
      <c r="H61" s="11"/>
      <c r="I61" s="11"/>
      <c r="J61" s="26">
        <f t="shared" si="14"/>
        <v>0</v>
      </c>
      <c r="K61" s="26">
        <f t="shared" si="15"/>
        <v>0</v>
      </c>
      <c r="L61" s="11"/>
      <c r="M61" s="11"/>
      <c r="N61" s="11"/>
      <c r="O61" s="11"/>
      <c r="P61" s="11">
        <f t="shared" si="16"/>
        <v>400000</v>
      </c>
    </row>
    <row r="62" spans="1:16" ht="72" customHeight="1">
      <c r="A62" s="9" t="s">
        <v>161</v>
      </c>
      <c r="B62" s="9" t="s">
        <v>163</v>
      </c>
      <c r="C62" s="10" t="s">
        <v>162</v>
      </c>
      <c r="D62" s="15" t="s">
        <v>164</v>
      </c>
      <c r="E62" s="11">
        <f t="shared" si="13"/>
        <v>10542000</v>
      </c>
      <c r="F62" s="11">
        <v>10542000</v>
      </c>
      <c r="G62" s="11">
        <v>7252483</v>
      </c>
      <c r="H62" s="11">
        <v>799244</v>
      </c>
      <c r="I62" s="11"/>
      <c r="J62" s="11">
        <f t="shared" si="14"/>
        <v>31200</v>
      </c>
      <c r="K62" s="26">
        <f t="shared" si="15"/>
        <v>0</v>
      </c>
      <c r="L62" s="11">
        <v>31200</v>
      </c>
      <c r="M62" s="11">
        <v>22448</v>
      </c>
      <c r="N62" s="11">
        <v>1571</v>
      </c>
      <c r="O62" s="11"/>
      <c r="P62" s="11">
        <f t="shared" si="16"/>
        <v>10573200</v>
      </c>
    </row>
    <row r="63" spans="1:16" ht="42" customHeight="1">
      <c r="A63" s="9" t="s">
        <v>165</v>
      </c>
      <c r="B63" s="9" t="s">
        <v>166</v>
      </c>
      <c r="C63" s="10" t="s">
        <v>119</v>
      </c>
      <c r="D63" s="15" t="s">
        <v>167</v>
      </c>
      <c r="E63" s="11">
        <f t="shared" si="13"/>
        <v>1425247</v>
      </c>
      <c r="F63" s="11">
        <v>1425247</v>
      </c>
      <c r="G63" s="11">
        <v>1113113</v>
      </c>
      <c r="H63" s="11">
        <v>29367</v>
      </c>
      <c r="I63" s="11"/>
      <c r="J63" s="26">
        <f t="shared" si="14"/>
        <v>0</v>
      </c>
      <c r="K63" s="26">
        <f t="shared" si="15"/>
        <v>0</v>
      </c>
      <c r="L63" s="11"/>
      <c r="M63" s="11"/>
      <c r="N63" s="11"/>
      <c r="O63" s="11"/>
      <c r="P63" s="11">
        <f t="shared" si="16"/>
        <v>1425247</v>
      </c>
    </row>
    <row r="64" spans="1:16" ht="98.25" customHeight="1">
      <c r="A64" s="9" t="s">
        <v>168</v>
      </c>
      <c r="B64" s="9" t="s">
        <v>169</v>
      </c>
      <c r="C64" s="10" t="s">
        <v>87</v>
      </c>
      <c r="D64" s="15" t="s">
        <v>170</v>
      </c>
      <c r="E64" s="11">
        <f t="shared" si="13"/>
        <v>2604500</v>
      </c>
      <c r="F64" s="11">
        <v>2604500</v>
      </c>
      <c r="G64" s="11"/>
      <c r="H64" s="11"/>
      <c r="I64" s="11"/>
      <c r="J64" s="26">
        <f t="shared" si="14"/>
        <v>0</v>
      </c>
      <c r="K64" s="26">
        <f t="shared" si="15"/>
        <v>0</v>
      </c>
      <c r="L64" s="11"/>
      <c r="M64" s="11"/>
      <c r="N64" s="11"/>
      <c r="O64" s="11"/>
      <c r="P64" s="11">
        <f t="shared" si="16"/>
        <v>2604500</v>
      </c>
    </row>
    <row r="65" spans="1:16" ht="33">
      <c r="A65" s="9" t="s">
        <v>171</v>
      </c>
      <c r="B65" s="9" t="s">
        <v>172</v>
      </c>
      <c r="C65" s="10" t="s">
        <v>149</v>
      </c>
      <c r="D65" s="15" t="s">
        <v>173</v>
      </c>
      <c r="E65" s="11">
        <f t="shared" si="13"/>
        <v>297000</v>
      </c>
      <c r="F65" s="11">
        <v>297000</v>
      </c>
      <c r="G65" s="11"/>
      <c r="H65" s="11"/>
      <c r="I65" s="11"/>
      <c r="J65" s="26">
        <f t="shared" si="14"/>
        <v>0</v>
      </c>
      <c r="K65" s="26">
        <f t="shared" si="15"/>
        <v>0</v>
      </c>
      <c r="L65" s="11"/>
      <c r="M65" s="11"/>
      <c r="N65" s="11"/>
      <c r="O65" s="11"/>
      <c r="P65" s="11">
        <f t="shared" si="16"/>
        <v>297000</v>
      </c>
    </row>
    <row r="66" spans="1:16" ht="60" customHeight="1">
      <c r="A66" s="9" t="s">
        <v>174</v>
      </c>
      <c r="B66" s="9" t="s">
        <v>175</v>
      </c>
      <c r="C66" s="10" t="s">
        <v>149</v>
      </c>
      <c r="D66" s="15" t="s">
        <v>176</v>
      </c>
      <c r="E66" s="11">
        <f t="shared" si="13"/>
        <v>200000</v>
      </c>
      <c r="F66" s="11">
        <v>200000</v>
      </c>
      <c r="G66" s="11"/>
      <c r="H66" s="11"/>
      <c r="I66" s="11"/>
      <c r="J66" s="26">
        <f t="shared" si="14"/>
        <v>0</v>
      </c>
      <c r="K66" s="26">
        <f t="shared" si="15"/>
        <v>0</v>
      </c>
      <c r="L66" s="11"/>
      <c r="M66" s="11"/>
      <c r="N66" s="11"/>
      <c r="O66" s="11"/>
      <c r="P66" s="11">
        <f t="shared" si="16"/>
        <v>200000</v>
      </c>
    </row>
    <row r="67" spans="1:16" ht="60" customHeight="1">
      <c r="A67" s="9" t="s">
        <v>343</v>
      </c>
      <c r="B67" s="9">
        <v>3230</v>
      </c>
      <c r="C67" s="10" t="s">
        <v>97</v>
      </c>
      <c r="D67" s="15" t="s">
        <v>344</v>
      </c>
      <c r="E67" s="11">
        <f>F67</f>
        <v>687815</v>
      </c>
      <c r="F67" s="11">
        <v>687815</v>
      </c>
      <c r="G67" s="11"/>
      <c r="H67" s="11">
        <v>687815</v>
      </c>
      <c r="I67" s="11"/>
      <c r="J67" s="26">
        <f>L67+O67</f>
        <v>0</v>
      </c>
      <c r="K67" s="26">
        <f>O67</f>
        <v>0</v>
      </c>
      <c r="L67" s="11"/>
      <c r="M67" s="11"/>
      <c r="N67" s="11"/>
      <c r="O67" s="11"/>
      <c r="P67" s="11">
        <f>E67+J67</f>
        <v>687815</v>
      </c>
    </row>
    <row r="68" spans="1:16" ht="42" customHeight="1">
      <c r="A68" s="9" t="s">
        <v>177</v>
      </c>
      <c r="B68" s="9" t="s">
        <v>179</v>
      </c>
      <c r="C68" s="10" t="s">
        <v>178</v>
      </c>
      <c r="D68" s="15" t="s">
        <v>180</v>
      </c>
      <c r="E68" s="11">
        <f t="shared" si="13"/>
        <v>1009742</v>
      </c>
      <c r="F68" s="11">
        <v>1009742</v>
      </c>
      <c r="G68" s="11">
        <v>646243</v>
      </c>
      <c r="H68" s="11">
        <v>76438</v>
      </c>
      <c r="I68" s="11"/>
      <c r="J68" s="26">
        <f t="shared" si="14"/>
        <v>0</v>
      </c>
      <c r="K68" s="26">
        <f t="shared" si="15"/>
        <v>0</v>
      </c>
      <c r="L68" s="11"/>
      <c r="M68" s="11"/>
      <c r="N68" s="11"/>
      <c r="O68" s="11"/>
      <c r="P68" s="11">
        <f t="shared" si="16"/>
        <v>1009742</v>
      </c>
    </row>
    <row r="69" spans="1:16" ht="36.75" customHeight="1">
      <c r="A69" s="9" t="s">
        <v>181</v>
      </c>
      <c r="B69" s="9" t="s">
        <v>182</v>
      </c>
      <c r="C69" s="10" t="s">
        <v>178</v>
      </c>
      <c r="D69" s="15" t="s">
        <v>183</v>
      </c>
      <c r="E69" s="11">
        <f t="shared" si="13"/>
        <v>9023600</v>
      </c>
      <c r="F69" s="11">
        <v>9023600</v>
      </c>
      <c r="G69" s="11"/>
      <c r="H69" s="11"/>
      <c r="I69" s="11"/>
      <c r="J69" s="26">
        <f t="shared" si="14"/>
        <v>0</v>
      </c>
      <c r="K69" s="26">
        <f t="shared" si="15"/>
        <v>0</v>
      </c>
      <c r="L69" s="11"/>
      <c r="M69" s="11"/>
      <c r="N69" s="11"/>
      <c r="O69" s="11"/>
      <c r="P69" s="11">
        <f t="shared" si="16"/>
        <v>9023600</v>
      </c>
    </row>
    <row r="70" spans="1:16" ht="23.25" customHeight="1">
      <c r="A70" s="9" t="s">
        <v>184</v>
      </c>
      <c r="B70" s="9" t="s">
        <v>186</v>
      </c>
      <c r="C70" s="10" t="s">
        <v>185</v>
      </c>
      <c r="D70" s="15" t="s">
        <v>187</v>
      </c>
      <c r="E70" s="11">
        <f t="shared" si="13"/>
        <v>112728</v>
      </c>
      <c r="F70" s="11">
        <v>112728</v>
      </c>
      <c r="G70" s="11"/>
      <c r="H70" s="11"/>
      <c r="I70" s="11"/>
      <c r="J70" s="26">
        <f t="shared" si="14"/>
        <v>0</v>
      </c>
      <c r="K70" s="26">
        <f t="shared" si="15"/>
        <v>0</v>
      </c>
      <c r="L70" s="11"/>
      <c r="M70" s="11"/>
      <c r="N70" s="11"/>
      <c r="O70" s="11"/>
      <c r="P70" s="11">
        <f t="shared" si="16"/>
        <v>112728</v>
      </c>
    </row>
    <row r="71" spans="1:16" ht="33">
      <c r="A71" s="4" t="s">
        <v>188</v>
      </c>
      <c r="B71" s="5"/>
      <c r="C71" s="6"/>
      <c r="D71" s="16" t="s">
        <v>189</v>
      </c>
      <c r="E71" s="8">
        <f>E72</f>
        <v>11824339</v>
      </c>
      <c r="F71" s="8">
        <f>F72</f>
        <v>11824339</v>
      </c>
      <c r="G71" s="8">
        <f>G72</f>
        <v>5731153</v>
      </c>
      <c r="H71" s="8">
        <f>H72</f>
        <v>1951018</v>
      </c>
      <c r="I71" s="8"/>
      <c r="J71" s="25"/>
      <c r="K71" s="25"/>
      <c r="L71" s="8"/>
      <c r="M71" s="8"/>
      <c r="N71" s="8"/>
      <c r="O71" s="8"/>
      <c r="P71" s="8">
        <f>P72</f>
        <v>11824339</v>
      </c>
    </row>
    <row r="72" spans="1:16" ht="33">
      <c r="A72" s="4" t="s">
        <v>190</v>
      </c>
      <c r="B72" s="5"/>
      <c r="C72" s="6"/>
      <c r="D72" s="16" t="s">
        <v>189</v>
      </c>
      <c r="E72" s="8">
        <f>SUM(E73:E76)</f>
        <v>11824339</v>
      </c>
      <c r="F72" s="8">
        <f>SUM(F73:F76)</f>
        <v>11824339</v>
      </c>
      <c r="G72" s="8">
        <f>SUM(G73:G76)</f>
        <v>5731153</v>
      </c>
      <c r="H72" s="8">
        <f>SUM(H73:H76)</f>
        <v>1951018</v>
      </c>
      <c r="I72" s="8"/>
      <c r="J72" s="25"/>
      <c r="K72" s="25"/>
      <c r="L72" s="8"/>
      <c r="M72" s="8"/>
      <c r="N72" s="8"/>
      <c r="O72" s="8"/>
      <c r="P72" s="8">
        <f>SUM(P73:P76)</f>
        <v>11824339</v>
      </c>
    </row>
    <row r="73" spans="1:16" ht="56.25" customHeight="1">
      <c r="A73" s="9" t="s">
        <v>191</v>
      </c>
      <c r="B73" s="9" t="s">
        <v>82</v>
      </c>
      <c r="C73" s="10" t="s">
        <v>21</v>
      </c>
      <c r="D73" s="15" t="s">
        <v>83</v>
      </c>
      <c r="E73" s="11">
        <f t="shared" ref="E73:E85" si="17">F73</f>
        <v>3007848</v>
      </c>
      <c r="F73" s="11">
        <v>3007848</v>
      </c>
      <c r="G73" s="11">
        <v>2319560</v>
      </c>
      <c r="H73" s="11">
        <v>74866</v>
      </c>
      <c r="I73" s="11"/>
      <c r="J73" s="26">
        <f t="shared" ref="J73:J85" si="18">L73+O73</f>
        <v>0</v>
      </c>
      <c r="K73" s="26">
        <f t="shared" ref="K73:K85" si="19">O73</f>
        <v>0</v>
      </c>
      <c r="L73" s="11"/>
      <c r="M73" s="11"/>
      <c r="N73" s="11"/>
      <c r="O73" s="11"/>
      <c r="P73" s="11">
        <f t="shared" ref="P73:P85" si="20">E73+J73</f>
        <v>3007848</v>
      </c>
    </row>
    <row r="74" spans="1:16" ht="39.75" customHeight="1">
      <c r="A74" s="9" t="s">
        <v>192</v>
      </c>
      <c r="B74" s="9" t="s">
        <v>26</v>
      </c>
      <c r="C74" s="10" t="s">
        <v>25</v>
      </c>
      <c r="D74" s="15" t="s">
        <v>27</v>
      </c>
      <c r="E74" s="11">
        <f t="shared" si="17"/>
        <v>12400</v>
      </c>
      <c r="F74" s="11">
        <v>12400</v>
      </c>
      <c r="G74" s="11"/>
      <c r="H74" s="11"/>
      <c r="I74" s="11"/>
      <c r="J74" s="26">
        <f t="shared" si="18"/>
        <v>0</v>
      </c>
      <c r="K74" s="26">
        <f t="shared" si="19"/>
        <v>0</v>
      </c>
      <c r="L74" s="11"/>
      <c r="M74" s="11"/>
      <c r="N74" s="11"/>
      <c r="O74" s="11"/>
      <c r="P74" s="11">
        <f t="shared" si="20"/>
        <v>12400</v>
      </c>
    </row>
    <row r="75" spans="1:16" ht="75" customHeight="1">
      <c r="A75" s="9" t="s">
        <v>193</v>
      </c>
      <c r="B75" s="9" t="s">
        <v>194</v>
      </c>
      <c r="C75" s="10" t="s">
        <v>119</v>
      </c>
      <c r="D75" s="15" t="s">
        <v>195</v>
      </c>
      <c r="E75" s="11">
        <f t="shared" si="17"/>
        <v>8727191</v>
      </c>
      <c r="F75" s="11">
        <v>8727191</v>
      </c>
      <c r="G75" s="11">
        <v>3411593</v>
      </c>
      <c r="H75" s="11">
        <v>1876152</v>
      </c>
      <c r="I75" s="11">
        <v>6000</v>
      </c>
      <c r="J75" s="26">
        <f t="shared" si="18"/>
        <v>0</v>
      </c>
      <c r="K75" s="26">
        <f t="shared" si="19"/>
        <v>0</v>
      </c>
      <c r="L75" s="11"/>
      <c r="M75" s="11"/>
      <c r="N75" s="11"/>
      <c r="O75" s="11"/>
      <c r="P75" s="11">
        <f t="shared" si="20"/>
        <v>8727191</v>
      </c>
    </row>
    <row r="76" spans="1:16" ht="39.75" customHeight="1">
      <c r="A76" s="9" t="s">
        <v>196</v>
      </c>
      <c r="B76" s="9" t="s">
        <v>197</v>
      </c>
      <c r="C76" s="10" t="s">
        <v>119</v>
      </c>
      <c r="D76" s="15" t="s">
        <v>198</v>
      </c>
      <c r="E76" s="11">
        <f t="shared" si="17"/>
        <v>76900</v>
      </c>
      <c r="F76" s="11">
        <v>76900</v>
      </c>
      <c r="G76" s="11"/>
      <c r="H76" s="11"/>
      <c r="I76" s="11"/>
      <c r="J76" s="26">
        <f t="shared" si="18"/>
        <v>0</v>
      </c>
      <c r="K76" s="26">
        <f t="shared" si="19"/>
        <v>0</v>
      </c>
      <c r="L76" s="11"/>
      <c r="M76" s="11"/>
      <c r="N76" s="11"/>
      <c r="O76" s="11"/>
      <c r="P76" s="11">
        <f t="shared" si="20"/>
        <v>76900</v>
      </c>
    </row>
    <row r="77" spans="1:16" s="21" customFormat="1" ht="23.25" customHeight="1">
      <c r="A77" s="4" t="s">
        <v>199</v>
      </c>
      <c r="B77" s="5"/>
      <c r="C77" s="6"/>
      <c r="D77" s="16" t="s">
        <v>200</v>
      </c>
      <c r="E77" s="8">
        <f>F77</f>
        <v>44395325</v>
      </c>
      <c r="F77" s="8">
        <f>F78</f>
        <v>44395325</v>
      </c>
      <c r="G77" s="8">
        <f>G78</f>
        <v>26659186</v>
      </c>
      <c r="H77" s="8">
        <f>H78</f>
        <v>3952344</v>
      </c>
      <c r="I77" s="25">
        <f>I78</f>
        <v>0</v>
      </c>
      <c r="J77" s="8">
        <f>L77+O77</f>
        <v>2984579</v>
      </c>
      <c r="K77" s="8">
        <f>K78</f>
        <v>1100000</v>
      </c>
      <c r="L77" s="8">
        <f>L78</f>
        <v>1829829</v>
      </c>
      <c r="M77" s="8">
        <f>M78</f>
        <v>1062852</v>
      </c>
      <c r="N77" s="8">
        <f>N78</f>
        <v>130952</v>
      </c>
      <c r="O77" s="8">
        <f>O78</f>
        <v>1154750</v>
      </c>
      <c r="P77" s="8">
        <f t="shared" si="20"/>
        <v>47379904</v>
      </c>
    </row>
    <row r="78" spans="1:16" s="21" customFormat="1" ht="25.5" customHeight="1">
      <c r="A78" s="4" t="s">
        <v>201</v>
      </c>
      <c r="B78" s="5"/>
      <c r="C78" s="6"/>
      <c r="D78" s="16" t="s">
        <v>200</v>
      </c>
      <c r="E78" s="8">
        <f>F78</f>
        <v>44395325</v>
      </c>
      <c r="F78" s="8">
        <f>SUM(F79:F85)</f>
        <v>44395325</v>
      </c>
      <c r="G78" s="8">
        <f>SUM(G79:G85)</f>
        <v>26659186</v>
      </c>
      <c r="H78" s="8">
        <f>SUM(H79:H85)</f>
        <v>3952344</v>
      </c>
      <c r="I78" s="25">
        <f>SUM(I79:I85)</f>
        <v>0</v>
      </c>
      <c r="J78" s="8">
        <f t="shared" si="18"/>
        <v>2984579</v>
      </c>
      <c r="K78" s="8">
        <f>SUM(K79:K85)</f>
        <v>1100000</v>
      </c>
      <c r="L78" s="8">
        <f>SUM(L79:L85)</f>
        <v>1829829</v>
      </c>
      <c r="M78" s="8">
        <f>SUM(M79:M85)</f>
        <v>1062852</v>
      </c>
      <c r="N78" s="8">
        <f>SUM(N79:N85)</f>
        <v>130952</v>
      </c>
      <c r="O78" s="8">
        <f>SUM(O79:O85)</f>
        <v>1154750</v>
      </c>
      <c r="P78" s="8">
        <f t="shared" si="20"/>
        <v>47379904</v>
      </c>
    </row>
    <row r="79" spans="1:16" ht="49.5">
      <c r="A79" s="9" t="s">
        <v>202</v>
      </c>
      <c r="B79" s="9" t="s">
        <v>82</v>
      </c>
      <c r="C79" s="10" t="s">
        <v>21</v>
      </c>
      <c r="D79" s="15" t="s">
        <v>83</v>
      </c>
      <c r="E79" s="11">
        <f t="shared" si="17"/>
        <v>1681746</v>
      </c>
      <c r="F79" s="11">
        <v>1681746</v>
      </c>
      <c r="G79" s="11">
        <v>1299575</v>
      </c>
      <c r="H79" s="11">
        <v>54031</v>
      </c>
      <c r="I79" s="11"/>
      <c r="J79" s="26">
        <f t="shared" si="18"/>
        <v>0</v>
      </c>
      <c r="K79" s="26">
        <f t="shared" si="19"/>
        <v>0</v>
      </c>
      <c r="L79" s="11"/>
      <c r="M79" s="11"/>
      <c r="N79" s="11"/>
      <c r="O79" s="11"/>
      <c r="P79" s="11">
        <f t="shared" si="20"/>
        <v>1681746</v>
      </c>
    </row>
    <row r="80" spans="1:16" ht="33">
      <c r="A80" s="9" t="s">
        <v>203</v>
      </c>
      <c r="B80" s="9" t="s">
        <v>204</v>
      </c>
      <c r="C80" s="10" t="s">
        <v>96</v>
      </c>
      <c r="D80" s="15" t="s">
        <v>205</v>
      </c>
      <c r="E80" s="11">
        <f t="shared" si="17"/>
        <v>14350731</v>
      </c>
      <c r="F80" s="11">
        <v>14350731</v>
      </c>
      <c r="G80" s="11">
        <v>10483187</v>
      </c>
      <c r="H80" s="11">
        <v>1293943</v>
      </c>
      <c r="I80" s="11"/>
      <c r="J80" s="11">
        <f t="shared" si="18"/>
        <v>1690200</v>
      </c>
      <c r="K80" s="26">
        <v>0</v>
      </c>
      <c r="L80" s="11">
        <v>1640200</v>
      </c>
      <c r="M80" s="11">
        <v>1050000</v>
      </c>
      <c r="N80" s="11">
        <v>85000</v>
      </c>
      <c r="O80" s="11">
        <v>50000</v>
      </c>
      <c r="P80" s="11">
        <f t="shared" si="20"/>
        <v>16040931</v>
      </c>
    </row>
    <row r="81" spans="1:16">
      <c r="A81" s="9" t="s">
        <v>206</v>
      </c>
      <c r="B81" s="9" t="s">
        <v>208</v>
      </c>
      <c r="C81" s="10" t="s">
        <v>207</v>
      </c>
      <c r="D81" s="15" t="s">
        <v>209</v>
      </c>
      <c r="E81" s="11">
        <f t="shared" si="17"/>
        <v>4621586</v>
      </c>
      <c r="F81" s="11">
        <v>4621586</v>
      </c>
      <c r="G81" s="11"/>
      <c r="H81" s="11"/>
      <c r="I81" s="11"/>
      <c r="J81" s="26">
        <f t="shared" si="18"/>
        <v>0</v>
      </c>
      <c r="K81" s="26">
        <f t="shared" si="19"/>
        <v>0</v>
      </c>
      <c r="L81" s="11"/>
      <c r="M81" s="11"/>
      <c r="N81" s="11"/>
      <c r="O81" s="11"/>
      <c r="P81" s="11">
        <f t="shared" si="20"/>
        <v>4621586</v>
      </c>
    </row>
    <row r="82" spans="1:16">
      <c r="A82" s="9" t="s">
        <v>210</v>
      </c>
      <c r="B82" s="9" t="s">
        <v>212</v>
      </c>
      <c r="C82" s="10" t="s">
        <v>211</v>
      </c>
      <c r="D82" s="15" t="s">
        <v>213</v>
      </c>
      <c r="E82" s="11">
        <f t="shared" si="17"/>
        <v>6244634</v>
      </c>
      <c r="F82" s="11">
        <v>6244634</v>
      </c>
      <c r="G82" s="11">
        <v>4286013</v>
      </c>
      <c r="H82" s="11">
        <v>728405</v>
      </c>
      <c r="I82" s="11"/>
      <c r="J82" s="11">
        <f t="shared" si="18"/>
        <v>120220</v>
      </c>
      <c r="K82" s="11">
        <v>100000</v>
      </c>
      <c r="L82" s="11">
        <v>15470</v>
      </c>
      <c r="M82" s="11">
        <v>4000</v>
      </c>
      <c r="N82" s="11">
        <v>5930</v>
      </c>
      <c r="O82" s="11">
        <v>104750</v>
      </c>
      <c r="P82" s="11">
        <f t="shared" si="20"/>
        <v>6364854</v>
      </c>
    </row>
    <row r="83" spans="1:16">
      <c r="A83" s="9" t="s">
        <v>214</v>
      </c>
      <c r="B83" s="9" t="s">
        <v>215</v>
      </c>
      <c r="C83" s="10" t="s">
        <v>211</v>
      </c>
      <c r="D83" s="15" t="s">
        <v>216</v>
      </c>
      <c r="E83" s="11">
        <f t="shared" si="17"/>
        <v>3504130</v>
      </c>
      <c r="F83" s="11">
        <v>3504130</v>
      </c>
      <c r="G83" s="11">
        <v>2384540</v>
      </c>
      <c r="H83" s="11">
        <v>238010</v>
      </c>
      <c r="I83" s="11"/>
      <c r="J83" s="11">
        <f t="shared" si="18"/>
        <v>54300</v>
      </c>
      <c r="K83" s="26">
        <f t="shared" si="19"/>
        <v>0</v>
      </c>
      <c r="L83" s="11">
        <v>54300</v>
      </c>
      <c r="M83" s="11">
        <v>8852</v>
      </c>
      <c r="N83" s="11">
        <v>17629</v>
      </c>
      <c r="O83" s="11"/>
      <c r="P83" s="11">
        <f t="shared" si="20"/>
        <v>3558430</v>
      </c>
    </row>
    <row r="84" spans="1:16" ht="44.25" customHeight="1">
      <c r="A84" s="9" t="s">
        <v>217</v>
      </c>
      <c r="B84" s="9" t="s">
        <v>219</v>
      </c>
      <c r="C84" s="10" t="s">
        <v>218</v>
      </c>
      <c r="D84" s="15" t="s">
        <v>220</v>
      </c>
      <c r="E84" s="11">
        <f t="shared" si="17"/>
        <v>13355798</v>
      </c>
      <c r="F84" s="11">
        <v>13355798</v>
      </c>
      <c r="G84" s="11">
        <v>8205871</v>
      </c>
      <c r="H84" s="11">
        <v>1637955</v>
      </c>
      <c r="I84" s="11"/>
      <c r="J84" s="11">
        <f t="shared" si="18"/>
        <v>1119859</v>
      </c>
      <c r="K84" s="11">
        <f t="shared" si="19"/>
        <v>1000000</v>
      </c>
      <c r="L84" s="11">
        <v>119859</v>
      </c>
      <c r="M84" s="11"/>
      <c r="N84" s="11">
        <v>22393</v>
      </c>
      <c r="O84" s="11">
        <v>1000000</v>
      </c>
      <c r="P84" s="11">
        <f t="shared" si="20"/>
        <v>14475657</v>
      </c>
    </row>
    <row r="85" spans="1:16">
      <c r="A85" s="9" t="s">
        <v>221</v>
      </c>
      <c r="B85" s="9" t="s">
        <v>223</v>
      </c>
      <c r="C85" s="10" t="s">
        <v>222</v>
      </c>
      <c r="D85" s="15" t="s">
        <v>224</v>
      </c>
      <c r="E85" s="11">
        <f t="shared" si="17"/>
        <v>636700</v>
      </c>
      <c r="F85" s="11">
        <v>636700</v>
      </c>
      <c r="G85" s="11"/>
      <c r="H85" s="11"/>
      <c r="I85" s="11"/>
      <c r="J85" s="26">
        <f t="shared" si="18"/>
        <v>0</v>
      </c>
      <c r="K85" s="26">
        <f t="shared" si="19"/>
        <v>0</v>
      </c>
      <c r="L85" s="11"/>
      <c r="M85" s="11"/>
      <c r="N85" s="11"/>
      <c r="O85" s="11"/>
      <c r="P85" s="11">
        <f t="shared" si="20"/>
        <v>636700</v>
      </c>
    </row>
    <row r="86" spans="1:16" ht="33">
      <c r="A86" s="4" t="s">
        <v>225</v>
      </c>
      <c r="B86" s="5"/>
      <c r="C86" s="6"/>
      <c r="D86" s="16" t="s">
        <v>226</v>
      </c>
      <c r="E86" s="8">
        <f>E87</f>
        <v>23506530</v>
      </c>
      <c r="F86" s="8">
        <f t="shared" ref="F86:P86" si="21">F87</f>
        <v>23506530</v>
      </c>
      <c r="G86" s="8">
        <f t="shared" si="21"/>
        <v>13963405</v>
      </c>
      <c r="H86" s="8">
        <f t="shared" si="21"/>
        <v>3061605</v>
      </c>
      <c r="I86" s="8"/>
      <c r="J86" s="8">
        <f t="shared" si="21"/>
        <v>1726180</v>
      </c>
      <c r="K86" s="8">
        <f t="shared" si="21"/>
        <v>75000</v>
      </c>
      <c r="L86" s="8">
        <f t="shared" si="21"/>
        <v>1651180</v>
      </c>
      <c r="M86" s="8">
        <f t="shared" si="21"/>
        <v>550416</v>
      </c>
      <c r="N86" s="8">
        <f t="shared" si="21"/>
        <v>534549</v>
      </c>
      <c r="O86" s="8">
        <f t="shared" si="21"/>
        <v>75000</v>
      </c>
      <c r="P86" s="8">
        <f t="shared" si="21"/>
        <v>25232710</v>
      </c>
    </row>
    <row r="87" spans="1:16" ht="33">
      <c r="A87" s="4" t="s">
        <v>227</v>
      </c>
      <c r="B87" s="5"/>
      <c r="C87" s="6"/>
      <c r="D87" s="16" t="s">
        <v>228</v>
      </c>
      <c r="E87" s="8">
        <f>SUM(E88:E99)</f>
        <v>23506530</v>
      </c>
      <c r="F87" s="8">
        <f>SUM(F88:F99)</f>
        <v>23506530</v>
      </c>
      <c r="G87" s="8">
        <f>SUM(G88:G99)</f>
        <v>13963405</v>
      </c>
      <c r="H87" s="8">
        <f>SUM(H88:H99)</f>
        <v>3061605</v>
      </c>
      <c r="I87" s="8"/>
      <c r="J87" s="8">
        <f t="shared" ref="J87:P87" si="22">SUM(J88:J99)</f>
        <v>1726180</v>
      </c>
      <c r="K87" s="8">
        <f t="shared" si="22"/>
        <v>75000</v>
      </c>
      <c r="L87" s="8">
        <f t="shared" si="22"/>
        <v>1651180</v>
      </c>
      <c r="M87" s="8">
        <f t="shared" si="22"/>
        <v>550416</v>
      </c>
      <c r="N87" s="8">
        <f t="shared" si="22"/>
        <v>534549</v>
      </c>
      <c r="O87" s="8">
        <f t="shared" si="22"/>
        <v>75000</v>
      </c>
      <c r="P87" s="8">
        <f t="shared" si="22"/>
        <v>25232710</v>
      </c>
    </row>
    <row r="88" spans="1:16" ht="51" customHeight="1">
      <c r="A88" s="9" t="s">
        <v>229</v>
      </c>
      <c r="B88" s="9" t="s">
        <v>82</v>
      </c>
      <c r="C88" s="10" t="s">
        <v>21</v>
      </c>
      <c r="D88" s="15" t="s">
        <v>83</v>
      </c>
      <c r="E88" s="11">
        <f t="shared" ref="E88:E99" si="23">F88</f>
        <v>1398814</v>
      </c>
      <c r="F88" s="11">
        <v>1398814</v>
      </c>
      <c r="G88" s="11">
        <v>1064104</v>
      </c>
      <c r="H88" s="11">
        <v>41487</v>
      </c>
      <c r="I88" s="11"/>
      <c r="J88" s="26">
        <f t="shared" ref="J88:J99" si="24">L88+O88</f>
        <v>0</v>
      </c>
      <c r="K88" s="26">
        <f t="shared" ref="K88:K99" si="25">O88</f>
        <v>0</v>
      </c>
      <c r="L88" s="11"/>
      <c r="M88" s="11"/>
      <c r="N88" s="11"/>
      <c r="O88" s="11"/>
      <c r="P88" s="11">
        <f t="shared" ref="P88:P99" si="26">E88+J88</f>
        <v>1398814</v>
      </c>
    </row>
    <row r="89" spans="1:16" ht="41.25" customHeight="1">
      <c r="A89" s="9" t="s">
        <v>230</v>
      </c>
      <c r="B89" s="9" t="s">
        <v>26</v>
      </c>
      <c r="C89" s="10" t="s">
        <v>25</v>
      </c>
      <c r="D89" s="15" t="s">
        <v>27</v>
      </c>
      <c r="E89" s="11">
        <f t="shared" si="23"/>
        <v>10100</v>
      </c>
      <c r="F89" s="11">
        <v>10100</v>
      </c>
      <c r="G89" s="11"/>
      <c r="H89" s="11"/>
      <c r="I89" s="11"/>
      <c r="J89" s="26">
        <f t="shared" si="24"/>
        <v>0</v>
      </c>
      <c r="K89" s="26">
        <f t="shared" si="25"/>
        <v>0</v>
      </c>
      <c r="L89" s="11"/>
      <c r="M89" s="11"/>
      <c r="N89" s="11"/>
      <c r="O89" s="11"/>
      <c r="P89" s="11">
        <f t="shared" si="26"/>
        <v>10100</v>
      </c>
    </row>
    <row r="90" spans="1:16" ht="19.5" customHeight="1">
      <c r="A90" s="9" t="s">
        <v>231</v>
      </c>
      <c r="B90" s="9" t="s">
        <v>232</v>
      </c>
      <c r="C90" s="10" t="s">
        <v>119</v>
      </c>
      <c r="D90" s="15" t="s">
        <v>233</v>
      </c>
      <c r="E90" s="11">
        <f t="shared" si="23"/>
        <v>25900</v>
      </c>
      <c r="F90" s="11">
        <v>25900</v>
      </c>
      <c r="G90" s="11"/>
      <c r="H90" s="11"/>
      <c r="I90" s="11"/>
      <c r="J90" s="26">
        <f t="shared" si="24"/>
        <v>0</v>
      </c>
      <c r="K90" s="26">
        <f t="shared" si="25"/>
        <v>0</v>
      </c>
      <c r="L90" s="11"/>
      <c r="M90" s="11"/>
      <c r="N90" s="11"/>
      <c r="O90" s="11"/>
      <c r="P90" s="11">
        <f t="shared" si="26"/>
        <v>25900</v>
      </c>
    </row>
    <row r="91" spans="1:16" ht="49.5">
      <c r="A91" s="9" t="s">
        <v>234</v>
      </c>
      <c r="B91" s="9" t="s">
        <v>235</v>
      </c>
      <c r="C91" s="10" t="s">
        <v>119</v>
      </c>
      <c r="D91" s="15" t="s">
        <v>236</v>
      </c>
      <c r="E91" s="11">
        <f t="shared" si="23"/>
        <v>590976</v>
      </c>
      <c r="F91" s="11">
        <v>590976</v>
      </c>
      <c r="G91" s="11">
        <v>445800</v>
      </c>
      <c r="H91" s="11"/>
      <c r="I91" s="11"/>
      <c r="J91" s="26">
        <f t="shared" si="24"/>
        <v>0</v>
      </c>
      <c r="K91" s="26">
        <f t="shared" si="25"/>
        <v>0</v>
      </c>
      <c r="L91" s="11"/>
      <c r="M91" s="11"/>
      <c r="N91" s="11"/>
      <c r="O91" s="11"/>
      <c r="P91" s="11">
        <f t="shared" si="26"/>
        <v>590976</v>
      </c>
    </row>
    <row r="92" spans="1:16" ht="21.75" customHeight="1">
      <c r="A92" s="9" t="s">
        <v>237</v>
      </c>
      <c r="B92" s="9" t="s">
        <v>238</v>
      </c>
      <c r="C92" s="10" t="s">
        <v>119</v>
      </c>
      <c r="D92" s="15" t="s">
        <v>239</v>
      </c>
      <c r="E92" s="11">
        <f t="shared" si="23"/>
        <v>149000</v>
      </c>
      <c r="F92" s="11">
        <v>149000</v>
      </c>
      <c r="G92" s="11"/>
      <c r="H92" s="11"/>
      <c r="I92" s="11"/>
      <c r="J92" s="26">
        <f t="shared" si="24"/>
        <v>0</v>
      </c>
      <c r="K92" s="26">
        <f t="shared" si="25"/>
        <v>0</v>
      </c>
      <c r="L92" s="11"/>
      <c r="M92" s="11"/>
      <c r="N92" s="11"/>
      <c r="O92" s="11"/>
      <c r="P92" s="11">
        <f t="shared" si="26"/>
        <v>149000</v>
      </c>
    </row>
    <row r="93" spans="1:16" ht="38.25" customHeight="1">
      <c r="A93" s="9" t="s">
        <v>240</v>
      </c>
      <c r="B93" s="9" t="s">
        <v>242</v>
      </c>
      <c r="C93" s="10" t="s">
        <v>241</v>
      </c>
      <c r="D93" s="15" t="s">
        <v>243</v>
      </c>
      <c r="E93" s="11">
        <f t="shared" si="23"/>
        <v>108005</v>
      </c>
      <c r="F93" s="11">
        <v>108005</v>
      </c>
      <c r="G93" s="11"/>
      <c r="H93" s="11"/>
      <c r="I93" s="11"/>
      <c r="J93" s="26">
        <f t="shared" si="24"/>
        <v>0</v>
      </c>
      <c r="K93" s="26">
        <f t="shared" si="25"/>
        <v>0</v>
      </c>
      <c r="L93" s="11"/>
      <c r="M93" s="11"/>
      <c r="N93" s="11"/>
      <c r="O93" s="11"/>
      <c r="P93" s="11">
        <f t="shared" si="26"/>
        <v>108005</v>
      </c>
    </row>
    <row r="94" spans="1:16" ht="38.25" customHeight="1">
      <c r="A94" s="9" t="s">
        <v>244</v>
      </c>
      <c r="B94" s="9" t="s">
        <v>245</v>
      </c>
      <c r="C94" s="10" t="s">
        <v>241</v>
      </c>
      <c r="D94" s="15" t="s">
        <v>246</v>
      </c>
      <c r="E94" s="11">
        <f t="shared" si="23"/>
        <v>64930</v>
      </c>
      <c r="F94" s="11">
        <v>64930</v>
      </c>
      <c r="G94" s="11"/>
      <c r="H94" s="11"/>
      <c r="I94" s="11"/>
      <c r="J94" s="26">
        <f t="shared" si="24"/>
        <v>0</v>
      </c>
      <c r="K94" s="26">
        <f t="shared" si="25"/>
        <v>0</v>
      </c>
      <c r="L94" s="11"/>
      <c r="M94" s="11"/>
      <c r="N94" s="11"/>
      <c r="O94" s="11"/>
      <c r="P94" s="11">
        <f t="shared" si="26"/>
        <v>64930</v>
      </c>
    </row>
    <row r="95" spans="1:16" ht="42" customHeight="1">
      <c r="A95" s="9" t="s">
        <v>247</v>
      </c>
      <c r="B95" s="9" t="s">
        <v>248</v>
      </c>
      <c r="C95" s="10" t="s">
        <v>241</v>
      </c>
      <c r="D95" s="15" t="s">
        <v>249</v>
      </c>
      <c r="E95" s="11">
        <f t="shared" si="23"/>
        <v>24920</v>
      </c>
      <c r="F95" s="11">
        <v>24920</v>
      </c>
      <c r="G95" s="11"/>
      <c r="H95" s="11"/>
      <c r="I95" s="11"/>
      <c r="J95" s="26">
        <f t="shared" si="24"/>
        <v>0</v>
      </c>
      <c r="K95" s="26">
        <f t="shared" si="25"/>
        <v>0</v>
      </c>
      <c r="L95" s="11"/>
      <c r="M95" s="11"/>
      <c r="N95" s="11"/>
      <c r="O95" s="11"/>
      <c r="P95" s="11">
        <f t="shared" si="26"/>
        <v>24920</v>
      </c>
    </row>
    <row r="96" spans="1:16" ht="39" customHeight="1">
      <c r="A96" s="9" t="s">
        <v>250</v>
      </c>
      <c r="B96" s="9" t="s">
        <v>251</v>
      </c>
      <c r="C96" s="10" t="s">
        <v>241</v>
      </c>
      <c r="D96" s="15" t="s">
        <v>252</v>
      </c>
      <c r="E96" s="11">
        <f t="shared" si="23"/>
        <v>14606761</v>
      </c>
      <c r="F96" s="11">
        <v>14606761</v>
      </c>
      <c r="G96" s="11">
        <v>9342356</v>
      </c>
      <c r="H96" s="11">
        <v>2093826</v>
      </c>
      <c r="I96" s="11"/>
      <c r="J96" s="11">
        <f t="shared" si="24"/>
        <v>315700</v>
      </c>
      <c r="K96" s="26">
        <f t="shared" si="25"/>
        <v>0</v>
      </c>
      <c r="L96" s="11">
        <v>315700</v>
      </c>
      <c r="M96" s="11">
        <v>122047</v>
      </c>
      <c r="N96" s="11">
        <v>44800</v>
      </c>
      <c r="O96" s="11"/>
      <c r="P96" s="11">
        <f t="shared" si="26"/>
        <v>14922461</v>
      </c>
    </row>
    <row r="97" spans="1:16" ht="33" customHeight="1">
      <c r="A97" s="9" t="s">
        <v>253</v>
      </c>
      <c r="B97" s="9" t="s">
        <v>254</v>
      </c>
      <c r="C97" s="10" t="s">
        <v>241</v>
      </c>
      <c r="D97" s="15" t="s">
        <v>255</v>
      </c>
      <c r="E97" s="11">
        <f t="shared" si="23"/>
        <v>6241804</v>
      </c>
      <c r="F97" s="11">
        <v>6241804</v>
      </c>
      <c r="G97" s="11">
        <v>3111145</v>
      </c>
      <c r="H97" s="11">
        <v>926292</v>
      </c>
      <c r="I97" s="11"/>
      <c r="J97" s="11">
        <f t="shared" si="24"/>
        <v>1302480</v>
      </c>
      <c r="K97" s="11">
        <f t="shared" si="25"/>
        <v>75000</v>
      </c>
      <c r="L97" s="11">
        <v>1227480</v>
      </c>
      <c r="M97" s="11">
        <v>428369</v>
      </c>
      <c r="N97" s="11">
        <v>489749</v>
      </c>
      <c r="O97" s="11">
        <v>75000</v>
      </c>
      <c r="P97" s="11">
        <f t="shared" si="26"/>
        <v>7544284</v>
      </c>
    </row>
    <row r="98" spans="1:16" ht="49.5">
      <c r="A98" s="9" t="s">
        <v>256</v>
      </c>
      <c r="B98" s="9" t="s">
        <v>257</v>
      </c>
      <c r="C98" s="10" t="s">
        <v>241</v>
      </c>
      <c r="D98" s="15" t="s">
        <v>258</v>
      </c>
      <c r="E98" s="11">
        <f t="shared" si="23"/>
        <v>285320</v>
      </c>
      <c r="F98" s="11">
        <v>285320</v>
      </c>
      <c r="G98" s="11"/>
      <c r="H98" s="11"/>
      <c r="I98" s="11"/>
      <c r="J98" s="26">
        <f t="shared" si="24"/>
        <v>0</v>
      </c>
      <c r="K98" s="26">
        <f t="shared" si="25"/>
        <v>0</v>
      </c>
      <c r="L98" s="11"/>
      <c r="M98" s="11"/>
      <c r="N98" s="11"/>
      <c r="O98" s="11"/>
      <c r="P98" s="11">
        <f t="shared" si="26"/>
        <v>285320</v>
      </c>
    </row>
    <row r="99" spans="1:16" ht="125.25" customHeight="1">
      <c r="A99" s="9" t="s">
        <v>259</v>
      </c>
      <c r="B99" s="9" t="s">
        <v>57</v>
      </c>
      <c r="C99" s="10" t="s">
        <v>49</v>
      </c>
      <c r="D99" s="15" t="s">
        <v>334</v>
      </c>
      <c r="E99" s="26">
        <f t="shared" si="23"/>
        <v>0</v>
      </c>
      <c r="F99" s="11"/>
      <c r="G99" s="11"/>
      <c r="H99" s="11"/>
      <c r="I99" s="11"/>
      <c r="J99" s="11">
        <f t="shared" si="24"/>
        <v>108000</v>
      </c>
      <c r="K99" s="26">
        <f t="shared" si="25"/>
        <v>0</v>
      </c>
      <c r="L99" s="11">
        <v>108000</v>
      </c>
      <c r="M99" s="11"/>
      <c r="N99" s="11"/>
      <c r="O99" s="11"/>
      <c r="P99" s="11">
        <f t="shared" si="26"/>
        <v>108000</v>
      </c>
    </row>
    <row r="100" spans="1:16" ht="33">
      <c r="A100" s="4" t="s">
        <v>262</v>
      </c>
      <c r="B100" s="5"/>
      <c r="C100" s="6"/>
      <c r="D100" s="16" t="s">
        <v>263</v>
      </c>
      <c r="E100" s="8">
        <f>E101</f>
        <v>144269367</v>
      </c>
      <c r="F100" s="8">
        <f t="shared" ref="F100:P100" si="27">F101</f>
        <v>144269367</v>
      </c>
      <c r="G100" s="8">
        <f t="shared" si="27"/>
        <v>4613567</v>
      </c>
      <c r="H100" s="8">
        <f t="shared" si="27"/>
        <v>289117</v>
      </c>
      <c r="I100" s="8"/>
      <c r="J100" s="8">
        <f t="shared" si="27"/>
        <v>53962243</v>
      </c>
      <c r="K100" s="8">
        <f t="shared" si="27"/>
        <v>51214101</v>
      </c>
      <c r="L100" s="8">
        <f t="shared" si="27"/>
        <v>2072142</v>
      </c>
      <c r="M100" s="8"/>
      <c r="N100" s="8"/>
      <c r="O100" s="8">
        <f t="shared" si="27"/>
        <v>51890101</v>
      </c>
      <c r="P100" s="8">
        <f t="shared" si="27"/>
        <v>198231610</v>
      </c>
    </row>
    <row r="101" spans="1:16" ht="33">
      <c r="A101" s="4" t="s">
        <v>264</v>
      </c>
      <c r="B101" s="5"/>
      <c r="C101" s="6"/>
      <c r="D101" s="16" t="s">
        <v>265</v>
      </c>
      <c r="E101" s="8">
        <f>SUM(E102:E120)</f>
        <v>144269367</v>
      </c>
      <c r="F101" s="8">
        <f t="shared" ref="F101:P101" si="28">SUM(F102:F120)</f>
        <v>144269367</v>
      </c>
      <c r="G101" s="8">
        <f t="shared" si="28"/>
        <v>4613567</v>
      </c>
      <c r="H101" s="8">
        <f t="shared" si="28"/>
        <v>289117</v>
      </c>
      <c r="I101" s="8"/>
      <c r="J101" s="8">
        <f t="shared" si="28"/>
        <v>53962243</v>
      </c>
      <c r="K101" s="8">
        <f t="shared" si="28"/>
        <v>51214101</v>
      </c>
      <c r="L101" s="8">
        <f t="shared" si="28"/>
        <v>2072142</v>
      </c>
      <c r="M101" s="8"/>
      <c r="N101" s="8"/>
      <c r="O101" s="8">
        <f t="shared" si="28"/>
        <v>51890101</v>
      </c>
      <c r="P101" s="8">
        <f t="shared" si="28"/>
        <v>198231610</v>
      </c>
    </row>
    <row r="102" spans="1:16" ht="56.25" customHeight="1">
      <c r="A102" s="9" t="s">
        <v>266</v>
      </c>
      <c r="B102" s="9" t="s">
        <v>82</v>
      </c>
      <c r="C102" s="10" t="s">
        <v>21</v>
      </c>
      <c r="D102" s="15" t="s">
        <v>83</v>
      </c>
      <c r="E102" s="11">
        <v>6708536</v>
      </c>
      <c r="F102" s="11">
        <v>6708536</v>
      </c>
      <c r="G102" s="22">
        <v>4613567</v>
      </c>
      <c r="H102" s="22">
        <v>289117</v>
      </c>
      <c r="I102" s="11"/>
      <c r="J102" s="12">
        <f>L102+O102</f>
        <v>80142</v>
      </c>
      <c r="K102" s="12"/>
      <c r="L102" s="12">
        <v>80142</v>
      </c>
      <c r="M102" s="12"/>
      <c r="N102" s="12"/>
      <c r="O102" s="12"/>
      <c r="P102" s="11">
        <f t="shared" ref="P102:P120" si="29">E102+J102</f>
        <v>6788678</v>
      </c>
    </row>
    <row r="103" spans="1:16" ht="36.75" customHeight="1">
      <c r="A103" s="9" t="s">
        <v>267</v>
      </c>
      <c r="B103" s="9" t="s">
        <v>26</v>
      </c>
      <c r="C103" s="10" t="s">
        <v>25</v>
      </c>
      <c r="D103" s="15" t="s">
        <v>27</v>
      </c>
      <c r="E103" s="11">
        <v>7410</v>
      </c>
      <c r="F103" s="11">
        <v>7410</v>
      </c>
      <c r="G103" s="11"/>
      <c r="H103" s="11"/>
      <c r="I103" s="11"/>
      <c r="J103" s="12"/>
      <c r="K103" s="12"/>
      <c r="L103" s="12"/>
      <c r="M103" s="12"/>
      <c r="N103" s="12"/>
      <c r="O103" s="12"/>
      <c r="P103" s="11">
        <f t="shared" si="29"/>
        <v>7410</v>
      </c>
    </row>
    <row r="104" spans="1:16" ht="41.25" customHeight="1">
      <c r="A104" s="18" t="s">
        <v>268</v>
      </c>
      <c r="B104" s="18" t="s">
        <v>182</v>
      </c>
      <c r="C104" s="19" t="s">
        <v>178</v>
      </c>
      <c r="D104" s="20" t="s">
        <v>183</v>
      </c>
      <c r="E104" s="11">
        <v>60000</v>
      </c>
      <c r="F104" s="11">
        <v>60000</v>
      </c>
      <c r="G104" s="11"/>
      <c r="H104" s="11"/>
      <c r="I104" s="11"/>
      <c r="J104" s="12"/>
      <c r="K104" s="12"/>
      <c r="L104" s="12"/>
      <c r="M104" s="12"/>
      <c r="N104" s="12"/>
      <c r="O104" s="12"/>
      <c r="P104" s="11">
        <f t="shared" si="29"/>
        <v>60000</v>
      </c>
    </row>
    <row r="105" spans="1:16" ht="36.75" customHeight="1">
      <c r="A105" s="9" t="s">
        <v>269</v>
      </c>
      <c r="B105" s="9" t="s">
        <v>271</v>
      </c>
      <c r="C105" s="10" t="s">
        <v>270</v>
      </c>
      <c r="D105" s="15" t="s">
        <v>272</v>
      </c>
      <c r="E105" s="11">
        <v>80000</v>
      </c>
      <c r="F105" s="11">
        <v>80000</v>
      </c>
      <c r="G105" s="11"/>
      <c r="H105" s="11"/>
      <c r="I105" s="11"/>
      <c r="J105" s="12"/>
      <c r="K105" s="12"/>
      <c r="L105" s="12"/>
      <c r="M105" s="12"/>
      <c r="N105" s="12"/>
      <c r="O105" s="12"/>
      <c r="P105" s="11">
        <f t="shared" si="29"/>
        <v>80000</v>
      </c>
    </row>
    <row r="106" spans="1:16" ht="41.25" customHeight="1">
      <c r="A106" s="9" t="s">
        <v>273</v>
      </c>
      <c r="B106" s="9" t="s">
        <v>275</v>
      </c>
      <c r="C106" s="10" t="s">
        <v>274</v>
      </c>
      <c r="D106" s="15" t="s">
        <v>276</v>
      </c>
      <c r="E106" s="11">
        <v>40000</v>
      </c>
      <c r="F106" s="11">
        <v>40000</v>
      </c>
      <c r="G106" s="11"/>
      <c r="H106" s="11"/>
      <c r="I106" s="11"/>
      <c r="J106" s="12"/>
      <c r="K106" s="12"/>
      <c r="L106" s="12"/>
      <c r="M106" s="12"/>
      <c r="N106" s="12"/>
      <c r="O106" s="12"/>
      <c r="P106" s="11">
        <f t="shared" si="29"/>
        <v>40000</v>
      </c>
    </row>
    <row r="107" spans="1:16" ht="53.25" customHeight="1">
      <c r="A107" s="9" t="s">
        <v>277</v>
      </c>
      <c r="B107" s="9" t="s">
        <v>278</v>
      </c>
      <c r="C107" s="10" t="s">
        <v>274</v>
      </c>
      <c r="D107" s="15" t="s">
        <v>279</v>
      </c>
      <c r="E107" s="11">
        <v>2895003</v>
      </c>
      <c r="F107" s="11">
        <v>2895003</v>
      </c>
      <c r="G107" s="11"/>
      <c r="H107" s="11"/>
      <c r="I107" s="11"/>
      <c r="J107" s="12"/>
      <c r="K107" s="12"/>
      <c r="L107" s="12"/>
      <c r="M107" s="12"/>
      <c r="N107" s="12"/>
      <c r="O107" s="12"/>
      <c r="P107" s="11">
        <f t="shared" si="29"/>
        <v>2895003</v>
      </c>
    </row>
    <row r="108" spans="1:16" ht="25.5" customHeight="1">
      <c r="A108" s="9" t="s">
        <v>280</v>
      </c>
      <c r="B108" s="9" t="s">
        <v>281</v>
      </c>
      <c r="C108" s="10" t="s">
        <v>274</v>
      </c>
      <c r="D108" s="15" t="s">
        <v>282</v>
      </c>
      <c r="E108" s="11">
        <v>104082109</v>
      </c>
      <c r="F108" s="11">
        <v>104082109</v>
      </c>
      <c r="G108" s="11"/>
      <c r="H108" s="11"/>
      <c r="I108" s="11"/>
      <c r="J108" s="11">
        <v>1100000</v>
      </c>
      <c r="K108" s="11">
        <v>1100000</v>
      </c>
      <c r="L108" s="11"/>
      <c r="M108" s="11"/>
      <c r="N108" s="11"/>
      <c r="O108" s="11">
        <v>1100000</v>
      </c>
      <c r="P108" s="11">
        <f t="shared" si="29"/>
        <v>105182109</v>
      </c>
    </row>
    <row r="109" spans="1:16" ht="62.25" customHeight="1">
      <c r="A109" s="9">
        <v>1216050</v>
      </c>
      <c r="B109" s="9">
        <v>6050</v>
      </c>
      <c r="C109" s="10" t="s">
        <v>274</v>
      </c>
      <c r="D109" s="17" t="s">
        <v>342</v>
      </c>
      <c r="E109" s="11">
        <v>800000</v>
      </c>
      <c r="F109" s="11">
        <v>800000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>
        <f t="shared" si="29"/>
        <v>800000</v>
      </c>
    </row>
    <row r="110" spans="1:16" ht="33">
      <c r="A110" s="18" t="s">
        <v>283</v>
      </c>
      <c r="B110" s="18" t="s">
        <v>284</v>
      </c>
      <c r="C110" s="19" t="s">
        <v>36</v>
      </c>
      <c r="D110" s="20" t="s">
        <v>338</v>
      </c>
      <c r="E110" s="12"/>
      <c r="F110" s="12"/>
      <c r="G110" s="12"/>
      <c r="H110" s="12"/>
      <c r="I110" s="12"/>
      <c r="J110" s="11">
        <v>9994291</v>
      </c>
      <c r="K110" s="11">
        <v>9994291</v>
      </c>
      <c r="L110" s="11"/>
      <c r="M110" s="11"/>
      <c r="N110" s="11"/>
      <c r="O110" s="11">
        <v>9994291</v>
      </c>
      <c r="P110" s="11">
        <f t="shared" si="29"/>
        <v>9994291</v>
      </c>
    </row>
    <row r="111" spans="1:16" ht="23.25" customHeight="1">
      <c r="A111" s="9" t="s">
        <v>285</v>
      </c>
      <c r="B111" s="9" t="s">
        <v>140</v>
      </c>
      <c r="C111" s="10" t="s">
        <v>36</v>
      </c>
      <c r="D111" s="15" t="s">
        <v>286</v>
      </c>
      <c r="E111" s="12"/>
      <c r="F111" s="12"/>
      <c r="G111" s="12"/>
      <c r="H111" s="12"/>
      <c r="I111" s="12"/>
      <c r="J111" s="11">
        <v>500000</v>
      </c>
      <c r="K111" s="11">
        <v>500000</v>
      </c>
      <c r="L111" s="11"/>
      <c r="M111" s="11"/>
      <c r="N111" s="11"/>
      <c r="O111" s="11">
        <v>500000</v>
      </c>
      <c r="P111" s="11">
        <f t="shared" si="29"/>
        <v>500000</v>
      </c>
    </row>
    <row r="112" spans="1:16" ht="21.75" customHeight="1">
      <c r="A112" s="9" t="s">
        <v>287</v>
      </c>
      <c r="B112" s="9" t="s">
        <v>37</v>
      </c>
      <c r="C112" s="10" t="s">
        <v>36</v>
      </c>
      <c r="D112" s="15" t="s">
        <v>337</v>
      </c>
      <c r="E112" s="12"/>
      <c r="F112" s="12"/>
      <c r="G112" s="12"/>
      <c r="H112" s="12"/>
      <c r="I112" s="12"/>
      <c r="J112" s="11">
        <v>4098000</v>
      </c>
      <c r="K112" s="11">
        <v>4098000</v>
      </c>
      <c r="L112" s="11"/>
      <c r="M112" s="11"/>
      <c r="N112" s="11"/>
      <c r="O112" s="11">
        <v>4098000</v>
      </c>
      <c r="P112" s="11">
        <f t="shared" si="29"/>
        <v>4098000</v>
      </c>
    </row>
    <row r="113" spans="1:19" ht="62.25" customHeight="1">
      <c r="A113" s="9" t="s">
        <v>288</v>
      </c>
      <c r="B113" s="9" t="s">
        <v>290</v>
      </c>
      <c r="C113" s="10" t="s">
        <v>289</v>
      </c>
      <c r="D113" s="15" t="s">
        <v>291</v>
      </c>
      <c r="E113" s="11">
        <v>26952356</v>
      </c>
      <c r="F113" s="11">
        <v>26952356</v>
      </c>
      <c r="G113" s="11"/>
      <c r="H113" s="11"/>
      <c r="I113" s="11"/>
      <c r="J113" s="11">
        <v>7330809</v>
      </c>
      <c r="K113" s="11">
        <v>7330809</v>
      </c>
      <c r="L113" s="11"/>
      <c r="M113" s="11"/>
      <c r="N113" s="11"/>
      <c r="O113" s="11">
        <v>7330809</v>
      </c>
      <c r="P113" s="11">
        <f t="shared" si="29"/>
        <v>34283165</v>
      </c>
    </row>
    <row r="114" spans="1:19">
      <c r="A114" s="9" t="s">
        <v>292</v>
      </c>
      <c r="B114" s="9" t="s">
        <v>294</v>
      </c>
      <c r="C114" s="10" t="s">
        <v>293</v>
      </c>
      <c r="D114" s="15" t="s">
        <v>295</v>
      </c>
      <c r="E114" s="11">
        <v>100000</v>
      </c>
      <c r="F114" s="11">
        <v>100000</v>
      </c>
      <c r="G114" s="11"/>
      <c r="H114" s="11"/>
      <c r="I114" s="11"/>
      <c r="J114" s="12"/>
      <c r="K114" s="12"/>
      <c r="L114" s="12"/>
      <c r="M114" s="12"/>
      <c r="N114" s="12"/>
      <c r="O114" s="12"/>
      <c r="P114" s="11">
        <f t="shared" si="29"/>
        <v>100000</v>
      </c>
    </row>
    <row r="115" spans="1:19" ht="33">
      <c r="A115" s="9" t="s">
        <v>296</v>
      </c>
      <c r="B115" s="9" t="s">
        <v>297</v>
      </c>
      <c r="C115" s="10" t="s">
        <v>49</v>
      </c>
      <c r="D115" s="15" t="s">
        <v>298</v>
      </c>
      <c r="E115" s="12"/>
      <c r="F115" s="12"/>
      <c r="G115" s="12"/>
      <c r="H115" s="12"/>
      <c r="I115" s="12"/>
      <c r="J115" s="11">
        <v>28191001</v>
      </c>
      <c r="K115" s="11">
        <v>28191001</v>
      </c>
      <c r="L115" s="11"/>
      <c r="M115" s="11"/>
      <c r="N115" s="11"/>
      <c r="O115" s="11">
        <v>28191001</v>
      </c>
      <c r="P115" s="11">
        <f t="shared" si="29"/>
        <v>28191001</v>
      </c>
    </row>
    <row r="116" spans="1:19" ht="123.75" customHeight="1">
      <c r="A116" s="9" t="s">
        <v>299</v>
      </c>
      <c r="B116" s="9" t="s">
        <v>57</v>
      </c>
      <c r="C116" s="10" t="s">
        <v>49</v>
      </c>
      <c r="D116" s="15" t="s">
        <v>334</v>
      </c>
      <c r="E116" s="12"/>
      <c r="F116" s="12"/>
      <c r="G116" s="12"/>
      <c r="H116" s="12"/>
      <c r="I116" s="12"/>
      <c r="J116" s="11">
        <v>1892000</v>
      </c>
      <c r="K116" s="11"/>
      <c r="L116" s="11">
        <v>1892000</v>
      </c>
      <c r="M116" s="11"/>
      <c r="N116" s="11"/>
      <c r="O116" s="11"/>
      <c r="P116" s="11">
        <f t="shared" si="29"/>
        <v>1892000</v>
      </c>
    </row>
    <row r="117" spans="1:19">
      <c r="A117" s="9" t="s">
        <v>300</v>
      </c>
      <c r="B117" s="9" t="s">
        <v>59</v>
      </c>
      <c r="C117" s="10" t="s">
        <v>49</v>
      </c>
      <c r="D117" s="15" t="s">
        <v>60</v>
      </c>
      <c r="E117" s="11">
        <v>2454953</v>
      </c>
      <c r="F117" s="11">
        <f>E117</f>
        <v>2454953</v>
      </c>
      <c r="G117" s="11"/>
      <c r="H117" s="11"/>
      <c r="I117" s="11"/>
      <c r="J117" s="12"/>
      <c r="K117" s="12"/>
      <c r="L117" s="12"/>
      <c r="M117" s="12"/>
      <c r="N117" s="12"/>
      <c r="O117" s="12"/>
      <c r="P117" s="11">
        <f t="shared" si="29"/>
        <v>2454953</v>
      </c>
      <c r="S117" s="14"/>
    </row>
    <row r="118" spans="1:19" ht="42" customHeight="1">
      <c r="A118" s="9" t="s">
        <v>301</v>
      </c>
      <c r="B118" s="9" t="s">
        <v>72</v>
      </c>
      <c r="C118" s="10" t="s">
        <v>71</v>
      </c>
      <c r="D118" s="15" t="s">
        <v>73</v>
      </c>
      <c r="E118" s="11">
        <v>40000</v>
      </c>
      <c r="F118" s="11">
        <v>40000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>
        <f t="shared" si="29"/>
        <v>40000</v>
      </c>
    </row>
    <row r="119" spans="1:19" ht="25.5" customHeight="1">
      <c r="A119" s="9" t="s">
        <v>302</v>
      </c>
      <c r="B119" s="9" t="s">
        <v>304</v>
      </c>
      <c r="C119" s="10" t="s">
        <v>303</v>
      </c>
      <c r="D119" s="15" t="s">
        <v>305</v>
      </c>
      <c r="E119" s="11">
        <v>49000</v>
      </c>
      <c r="F119" s="11">
        <v>49000</v>
      </c>
      <c r="G119" s="11"/>
      <c r="H119" s="11"/>
      <c r="I119" s="11"/>
      <c r="J119" s="12"/>
      <c r="K119" s="12"/>
      <c r="L119" s="12"/>
      <c r="M119" s="12"/>
      <c r="N119" s="12"/>
      <c r="O119" s="12"/>
      <c r="P119" s="11">
        <f t="shared" si="29"/>
        <v>49000</v>
      </c>
    </row>
    <row r="120" spans="1:19" ht="39" customHeight="1">
      <c r="A120" s="9" t="s">
        <v>306</v>
      </c>
      <c r="B120" s="9" t="s">
        <v>308</v>
      </c>
      <c r="C120" s="10" t="s">
        <v>307</v>
      </c>
      <c r="D120" s="15" t="s">
        <v>309</v>
      </c>
      <c r="E120" s="12"/>
      <c r="F120" s="12"/>
      <c r="G120" s="12"/>
      <c r="H120" s="12"/>
      <c r="I120" s="12"/>
      <c r="J120" s="11">
        <v>776000</v>
      </c>
      <c r="K120" s="11"/>
      <c r="L120" s="11">
        <v>100000</v>
      </c>
      <c r="M120" s="11"/>
      <c r="N120" s="11"/>
      <c r="O120" s="11">
        <v>676000</v>
      </c>
      <c r="P120" s="11">
        <f t="shared" si="29"/>
        <v>776000</v>
      </c>
    </row>
    <row r="121" spans="1:19" ht="49.5">
      <c r="A121" s="4" t="s">
        <v>310</v>
      </c>
      <c r="B121" s="5"/>
      <c r="C121" s="6"/>
      <c r="D121" s="16" t="s">
        <v>311</v>
      </c>
      <c r="E121" s="8">
        <f>E122</f>
        <v>3736281</v>
      </c>
      <c r="F121" s="8">
        <f>F122</f>
        <v>3736281</v>
      </c>
      <c r="G121" s="8">
        <f>G122</f>
        <v>1239448</v>
      </c>
      <c r="H121" s="8">
        <f>H122</f>
        <v>529030</v>
      </c>
      <c r="I121" s="8"/>
      <c r="J121" s="8">
        <f>J122</f>
        <v>1849000</v>
      </c>
      <c r="K121" s="8">
        <f>K122</f>
        <v>1849000</v>
      </c>
      <c r="L121" s="8"/>
      <c r="M121" s="8"/>
      <c r="N121" s="8"/>
      <c r="O121" s="8">
        <f>O122</f>
        <v>1849000</v>
      </c>
      <c r="P121" s="8">
        <f>P122</f>
        <v>5585281</v>
      </c>
    </row>
    <row r="122" spans="1:19" ht="49.5">
      <c r="A122" s="4" t="s">
        <v>312</v>
      </c>
      <c r="B122" s="5"/>
      <c r="C122" s="6"/>
      <c r="D122" s="16" t="s">
        <v>311</v>
      </c>
      <c r="E122" s="8">
        <f>SUM(E123:E127)</f>
        <v>3736281</v>
      </c>
      <c r="F122" s="8">
        <f>SUM(F123:F127)</f>
        <v>3736281</v>
      </c>
      <c r="G122" s="8">
        <f>SUM(G123:G127)</f>
        <v>1239448</v>
      </c>
      <c r="H122" s="8">
        <f>SUM(H123:H127)</f>
        <v>529030</v>
      </c>
      <c r="I122" s="8"/>
      <c r="J122" s="8">
        <f>SUM(J123:J127)</f>
        <v>1849000</v>
      </c>
      <c r="K122" s="8">
        <f>SUM(K123:K127)</f>
        <v>1849000</v>
      </c>
      <c r="L122" s="8"/>
      <c r="M122" s="8"/>
      <c r="N122" s="8"/>
      <c r="O122" s="8">
        <f>SUM(O123:O127)</f>
        <v>1849000</v>
      </c>
      <c r="P122" s="8">
        <f>SUM(P123:P127)</f>
        <v>5585281</v>
      </c>
    </row>
    <row r="123" spans="1:19" ht="54.75" customHeight="1">
      <c r="A123" s="9" t="s">
        <v>313</v>
      </c>
      <c r="B123" s="9" t="s">
        <v>82</v>
      </c>
      <c r="C123" s="10" t="s">
        <v>21</v>
      </c>
      <c r="D123" s="15" t="s">
        <v>83</v>
      </c>
      <c r="E123" s="11">
        <f>F123</f>
        <v>1652556</v>
      </c>
      <c r="F123" s="11">
        <v>1652556</v>
      </c>
      <c r="G123" s="11">
        <v>1239448</v>
      </c>
      <c r="H123" s="11">
        <v>79030</v>
      </c>
      <c r="I123" s="11"/>
      <c r="J123" s="26">
        <f>L123+O123</f>
        <v>0</v>
      </c>
      <c r="K123" s="26">
        <f>O123</f>
        <v>0</v>
      </c>
      <c r="L123" s="11"/>
      <c r="M123" s="11"/>
      <c r="N123" s="11"/>
      <c r="O123" s="11"/>
      <c r="P123" s="11">
        <f>E123+J123</f>
        <v>1652556</v>
      </c>
    </row>
    <row r="124" spans="1:19" ht="45" customHeight="1">
      <c r="A124" s="9" t="s">
        <v>314</v>
      </c>
      <c r="B124" s="9" t="s">
        <v>26</v>
      </c>
      <c r="C124" s="10" t="s">
        <v>25</v>
      </c>
      <c r="D124" s="15" t="s">
        <v>27</v>
      </c>
      <c r="E124" s="11">
        <f>F124</f>
        <v>7650</v>
      </c>
      <c r="F124" s="11">
        <v>7650</v>
      </c>
      <c r="G124" s="11"/>
      <c r="H124" s="11"/>
      <c r="I124" s="11"/>
      <c r="J124" s="26">
        <f>L124+O124</f>
        <v>0</v>
      </c>
      <c r="K124" s="26">
        <f>O124</f>
        <v>0</v>
      </c>
      <c r="L124" s="11"/>
      <c r="M124" s="11"/>
      <c r="N124" s="11"/>
      <c r="O124" s="11"/>
      <c r="P124" s="11">
        <f>E124+J124</f>
        <v>7650</v>
      </c>
    </row>
    <row r="125" spans="1:19" ht="41.25" customHeight="1">
      <c r="A125" s="9" t="s">
        <v>315</v>
      </c>
      <c r="B125" s="9" t="s">
        <v>317</v>
      </c>
      <c r="C125" s="10" t="s">
        <v>316</v>
      </c>
      <c r="D125" s="15" t="s">
        <v>318</v>
      </c>
      <c r="E125" s="11">
        <f>F125</f>
        <v>746000</v>
      </c>
      <c r="F125" s="11">
        <v>746000</v>
      </c>
      <c r="G125" s="11"/>
      <c r="H125" s="11">
        <v>450000</v>
      </c>
      <c r="I125" s="11"/>
      <c r="J125" s="11">
        <f>L125+O125</f>
        <v>1849000</v>
      </c>
      <c r="K125" s="11">
        <f>O125</f>
        <v>1849000</v>
      </c>
      <c r="L125" s="11"/>
      <c r="M125" s="11"/>
      <c r="N125" s="11"/>
      <c r="O125" s="11">
        <v>1849000</v>
      </c>
      <c r="P125" s="11">
        <f>E125+J125</f>
        <v>2595000</v>
      </c>
    </row>
    <row r="126" spans="1:19" ht="24.75" customHeight="1">
      <c r="A126" s="9" t="s">
        <v>319</v>
      </c>
      <c r="B126" s="9" t="s">
        <v>320</v>
      </c>
      <c r="C126" s="10" t="s">
        <v>316</v>
      </c>
      <c r="D126" s="15" t="s">
        <v>321</v>
      </c>
      <c r="E126" s="11">
        <f>F126</f>
        <v>1076495</v>
      </c>
      <c r="F126" s="11">
        <v>1076495</v>
      </c>
      <c r="G126" s="11"/>
      <c r="H126" s="11"/>
      <c r="I126" s="11"/>
      <c r="J126" s="26">
        <f>L126+O126</f>
        <v>0</v>
      </c>
      <c r="K126" s="26">
        <f>O126</f>
        <v>0</v>
      </c>
      <c r="L126" s="11"/>
      <c r="M126" s="11"/>
      <c r="N126" s="11"/>
      <c r="O126" s="11"/>
      <c r="P126" s="11">
        <f>E126+J126</f>
        <v>1076495</v>
      </c>
    </row>
    <row r="127" spans="1:19" ht="25.5" customHeight="1">
      <c r="A127" s="9" t="s">
        <v>322</v>
      </c>
      <c r="B127" s="9" t="s">
        <v>260</v>
      </c>
      <c r="C127" s="10" t="s">
        <v>30</v>
      </c>
      <c r="D127" s="15" t="s">
        <v>261</v>
      </c>
      <c r="E127" s="11">
        <f>F127</f>
        <v>253580</v>
      </c>
      <c r="F127" s="11">
        <v>253580</v>
      </c>
      <c r="G127" s="11"/>
      <c r="H127" s="11"/>
      <c r="I127" s="11"/>
      <c r="J127" s="26">
        <f>L127+O127</f>
        <v>0</v>
      </c>
      <c r="K127" s="26">
        <f>O127</f>
        <v>0</v>
      </c>
      <c r="L127" s="11"/>
      <c r="M127" s="11"/>
      <c r="N127" s="11"/>
      <c r="O127" s="11"/>
      <c r="P127" s="11">
        <f>E127+J127</f>
        <v>253580</v>
      </c>
    </row>
    <row r="128" spans="1:19" ht="33">
      <c r="A128" s="4" t="s">
        <v>323</v>
      </c>
      <c r="B128" s="5"/>
      <c r="C128" s="6"/>
      <c r="D128" s="16" t="s">
        <v>324</v>
      </c>
      <c r="E128" s="8">
        <f>E129</f>
        <v>40226350</v>
      </c>
      <c r="F128" s="8">
        <f>F129</f>
        <v>6249300</v>
      </c>
      <c r="G128" s="8">
        <f>G129</f>
        <v>4810900</v>
      </c>
      <c r="H128" s="8">
        <f>H129</f>
        <v>188500</v>
      </c>
      <c r="I128" s="8"/>
      <c r="J128" s="25"/>
      <c r="K128" s="25"/>
      <c r="L128" s="8"/>
      <c r="M128" s="8"/>
      <c r="N128" s="8"/>
      <c r="O128" s="8"/>
      <c r="P128" s="8">
        <f>P129</f>
        <v>40226350</v>
      </c>
    </row>
    <row r="129" spans="1:16" ht="33">
      <c r="A129" s="4" t="s">
        <v>325</v>
      </c>
      <c r="B129" s="5"/>
      <c r="C129" s="6"/>
      <c r="D129" s="16" t="s">
        <v>324</v>
      </c>
      <c r="E129" s="8">
        <f>SUM(E130:E131)</f>
        <v>40226350</v>
      </c>
      <c r="F129" s="8">
        <f>SUM(F130:F131)</f>
        <v>6249300</v>
      </c>
      <c r="G129" s="8">
        <f>SUM(G130:G131)</f>
        <v>4810900</v>
      </c>
      <c r="H129" s="8">
        <f>SUM(H130:H131)</f>
        <v>188500</v>
      </c>
      <c r="I129" s="8"/>
      <c r="J129" s="25"/>
      <c r="K129" s="25"/>
      <c r="L129" s="8"/>
      <c r="M129" s="8"/>
      <c r="N129" s="8"/>
      <c r="O129" s="8"/>
      <c r="P129" s="8">
        <f>SUM(P130:P131)</f>
        <v>40226350</v>
      </c>
    </row>
    <row r="130" spans="1:16" ht="49.5" customHeight="1">
      <c r="A130" s="9" t="s">
        <v>326</v>
      </c>
      <c r="B130" s="9" t="s">
        <v>82</v>
      </c>
      <c r="C130" s="10" t="s">
        <v>21</v>
      </c>
      <c r="D130" s="15" t="s">
        <v>83</v>
      </c>
      <c r="E130" s="11">
        <f>F130</f>
        <v>6249300</v>
      </c>
      <c r="F130" s="11">
        <v>6249300</v>
      </c>
      <c r="G130" s="11">
        <v>4810900</v>
      </c>
      <c r="H130" s="11">
        <v>188500</v>
      </c>
      <c r="I130" s="11"/>
      <c r="J130" s="26">
        <f>L130+O130</f>
        <v>0</v>
      </c>
      <c r="K130" s="26">
        <f>O130</f>
        <v>0</v>
      </c>
      <c r="L130" s="11"/>
      <c r="M130" s="11"/>
      <c r="N130" s="11"/>
      <c r="O130" s="11"/>
      <c r="P130" s="11">
        <f>E130+J130</f>
        <v>6249300</v>
      </c>
    </row>
    <row r="131" spans="1:16" ht="22.5" customHeight="1">
      <c r="A131" s="9" t="s">
        <v>327</v>
      </c>
      <c r="B131" s="9" t="s">
        <v>328</v>
      </c>
      <c r="C131" s="10" t="s">
        <v>29</v>
      </c>
      <c r="D131" s="15" t="s">
        <v>329</v>
      </c>
      <c r="E131" s="11">
        <v>33977050</v>
      </c>
      <c r="F131" s="11"/>
      <c r="G131" s="11"/>
      <c r="H131" s="11"/>
      <c r="I131" s="11"/>
      <c r="J131" s="26">
        <f>L131+O131</f>
        <v>0</v>
      </c>
      <c r="K131" s="26">
        <f>O131</f>
        <v>0</v>
      </c>
      <c r="L131" s="11"/>
      <c r="M131" s="11"/>
      <c r="N131" s="11"/>
      <c r="O131" s="11"/>
      <c r="P131" s="11">
        <f>E131+J131</f>
        <v>33977050</v>
      </c>
    </row>
    <row r="132" spans="1:16">
      <c r="A132" s="5" t="s">
        <v>330</v>
      </c>
      <c r="B132" s="5" t="s">
        <v>330</v>
      </c>
      <c r="C132" s="6" t="s">
        <v>330</v>
      </c>
      <c r="D132" s="13" t="s">
        <v>331</v>
      </c>
      <c r="E132" s="8">
        <f>E13+E31+E46+E53+E71+E77+E86+E100+E121+E128</f>
        <v>730112149</v>
      </c>
      <c r="F132" s="8">
        <f>F13+F31+F46+F53+F71+F77+F86+F100+F121+F128</f>
        <v>696135099</v>
      </c>
      <c r="G132" s="8">
        <f>G13+G31+G46+G53+G71+G77+G86+G100+G121+G128</f>
        <v>255370567</v>
      </c>
      <c r="H132" s="8">
        <f>H13+H31+H46+H53+H71+H77+H86+H100+H121+H128</f>
        <v>76979280</v>
      </c>
      <c r="I132" s="8"/>
      <c r="J132" s="8">
        <f t="shared" ref="J132:P132" si="30">J13+J31+J46+J53+J71+J77+J86+J100+J121+J128</f>
        <v>111271297</v>
      </c>
      <c r="K132" s="8">
        <f t="shared" si="30"/>
        <v>70340351</v>
      </c>
      <c r="L132" s="8">
        <f t="shared" si="30"/>
        <v>40198696</v>
      </c>
      <c r="M132" s="8">
        <f t="shared" si="30"/>
        <v>2243060</v>
      </c>
      <c r="N132" s="8">
        <f t="shared" si="30"/>
        <v>667072</v>
      </c>
      <c r="O132" s="8">
        <f t="shared" si="30"/>
        <v>71072601</v>
      </c>
      <c r="P132" s="8">
        <f t="shared" si="30"/>
        <v>841383446</v>
      </c>
    </row>
    <row r="133" spans="1:16">
      <c r="F133" s="14"/>
    </row>
    <row r="135" spans="1:16" s="23" customFormat="1" ht="26.25">
      <c r="B135" s="24" t="s">
        <v>347</v>
      </c>
      <c r="I135" s="24" t="s">
        <v>348</v>
      </c>
    </row>
  </sheetData>
  <mergeCells count="23">
    <mergeCell ref="J9:O9"/>
    <mergeCell ref="O10:O12"/>
    <mergeCell ref="L10:L12"/>
    <mergeCell ref="A5:P5"/>
    <mergeCell ref="A6:P6"/>
    <mergeCell ref="A9:A12"/>
    <mergeCell ref="B9:B12"/>
    <mergeCell ref="C9:C12"/>
    <mergeCell ref="P9:P12"/>
    <mergeCell ref="A7:B7"/>
    <mergeCell ref="D9:D12"/>
    <mergeCell ref="E9:I9"/>
    <mergeCell ref="E10:E12"/>
    <mergeCell ref="F10:F12"/>
    <mergeCell ref="G11:G12"/>
    <mergeCell ref="H11:H12"/>
    <mergeCell ref="K10:K12"/>
    <mergeCell ref="G10:H10"/>
    <mergeCell ref="M11:M12"/>
    <mergeCell ref="N11:N12"/>
    <mergeCell ref="M10:N10"/>
    <mergeCell ref="J10:J12"/>
    <mergeCell ref="I10:I12"/>
  </mergeCells>
  <phoneticPr fontId="3" type="noConversion"/>
  <pageMargins left="0.39370078740157483" right="0.39370078740157483" top="0.39370078740157483" bottom="0.39370078740157483" header="0" footer="0"/>
  <pageSetup paperSize="9" scale="49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Бондарчук</cp:lastModifiedBy>
  <cp:lastPrinted>2022-11-09T08:43:47Z</cp:lastPrinted>
  <dcterms:created xsi:type="dcterms:W3CDTF">2022-02-22T13:11:07Z</dcterms:created>
  <dcterms:modified xsi:type="dcterms:W3CDTF">2022-11-09T12:17:36Z</dcterms:modified>
</cp:coreProperties>
</file>