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'освіта'!$A$1:$I$29</definedName>
  </definedNames>
  <calcPr fullCalcOnLoad="1"/>
</workbook>
</file>

<file path=xl/sharedStrings.xml><?xml version="1.0" encoding="utf-8"?>
<sst xmlns="http://schemas.openxmlformats.org/spreadsheetml/2006/main" count="37" uniqueCount="35">
  <si>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</si>
  <si>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</si>
  <si>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</si>
  <si>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</si>
  <si>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</si>
  <si>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</si>
  <si>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</si>
  <si>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</si>
  <si>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</si>
  <si>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</si>
  <si>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</si>
  <si>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</si>
  <si>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</si>
  <si>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</si>
  <si>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</si>
  <si>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</si>
  <si>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</si>
  <si>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</si>
  <si>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</si>
  <si>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</si>
  <si>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</si>
  <si>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</si>
  <si>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</si>
  <si>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</si>
  <si>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Виконано 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</si>
  <si>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</si>
  <si>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</si>
  <si>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</si>
  <si>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</si>
  <si>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</si>
  <si>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</si>
  <si>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2022 рік</t>
  </si>
  <si>
    <t>за І квартал 2022-2023 років</t>
  </si>
  <si>
    <t>2023 рік</t>
  </si>
  <si>
    <t>Відхилення 2023 року від 2022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</si>
</sst>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</numFmts>
  <fonts count="51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195" fontId="5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90" zoomScaleNormal="75" zoomScaleSheetLayoutView="90" zoomScalePageLayoutView="0" workbookViewId="0" topLeftCell="A1">
      <selection activeCell="I21" sqref="I21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9.875" style="0" customWidth="1"/>
    <col min="7" max="8" width="18.125" style="0" customWidth="1"/>
    <col min="9" max="9" width="22.375" style="0" customWidth="1"/>
  </cols>
  <sheetData>
    <row r="1" spans="1:9" s="5" customFormat="1" ht="22.5">
      <c r="A1" s="29"/>
      <c r="B1" s="29"/>
      <c r="C1" s="29"/>
      <c r="D1" s="29"/>
      <c r="E1" s="29"/>
      <c r="F1" s="29"/>
      <c r="G1" s="29"/>
      <c r="H1" s="29"/>
      <c r="I1" s="14">
        <v>7</v>
      </c>
    </row>
    <row r="2" spans="1:9" s="5" customFormat="1" ht="22.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25.5">
      <c r="A3" s="30" t="s">
        <v>30</v>
      </c>
      <c r="B3" s="30"/>
      <c r="C3" s="30"/>
      <c r="D3" s="30"/>
      <c r="E3" s="30"/>
      <c r="F3" s="30"/>
      <c r="G3" s="30"/>
      <c r="H3" s="30"/>
      <c r="I3" s="30"/>
    </row>
    <row r="4" spans="1:9" s="5" customFormat="1" ht="25.5">
      <c r="A4" s="30" t="s">
        <v>32</v>
      </c>
      <c r="B4" s="30"/>
      <c r="C4" s="30"/>
      <c r="D4" s="30"/>
      <c r="E4" s="30"/>
      <c r="F4" s="30"/>
      <c r="G4" s="30"/>
      <c r="H4" s="30"/>
      <c r="I4" s="30"/>
    </row>
    <row r="5" spans="1:9" s="6" customFormat="1" ht="23.25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6" spans="1:9" s="5" customFormat="1" ht="23.25" customHeight="1">
      <c r="A6" s="28" t="s">
        <v>0</v>
      </c>
      <c r="B6" s="28" t="s">
        <v>6</v>
      </c>
      <c r="C6" s="28" t="s">
        <v>31</v>
      </c>
      <c r="D6" s="28"/>
      <c r="E6" s="28"/>
      <c r="F6" s="28" t="s">
        <v>33</v>
      </c>
      <c r="G6" s="28"/>
      <c r="H6" s="28"/>
      <c r="I6" s="33" t="s">
        <v>34</v>
      </c>
    </row>
    <row r="7" spans="1:9" s="7" customFormat="1" ht="66" customHeight="1">
      <c r="A7" s="28"/>
      <c r="B7" s="28"/>
      <c r="C7" s="21" t="s">
        <v>27</v>
      </c>
      <c r="D7" s="21" t="s">
        <v>24</v>
      </c>
      <c r="E7" s="21" t="s">
        <v>7</v>
      </c>
      <c r="F7" s="8" t="s">
        <v>27</v>
      </c>
      <c r="G7" s="8" t="s">
        <v>28</v>
      </c>
      <c r="H7" s="8" t="s">
        <v>7</v>
      </c>
      <c r="I7" s="34"/>
    </row>
    <row r="8" spans="1:9" s="1" customFormat="1" ht="23.25">
      <c r="A8" s="8">
        <v>2111</v>
      </c>
      <c r="B8" s="9" t="s">
        <v>1</v>
      </c>
      <c r="C8" s="35">
        <f>89427.7242+358.586</f>
        <v>89786.31019999999</v>
      </c>
      <c r="D8" s="35">
        <f>79595.51065+210.98082</f>
        <v>79806.49147</v>
      </c>
      <c r="E8" s="22">
        <f>D8/C8*100</f>
        <v>88.88492164588361</v>
      </c>
      <c r="F8" s="35">
        <v>73031.931</v>
      </c>
      <c r="G8" s="35">
        <v>66853.40102</v>
      </c>
      <c r="H8" s="22">
        <f>G8/F8*100</f>
        <v>91.53996081522206</v>
      </c>
      <c r="I8" s="35">
        <f>G8-D8</f>
        <v>-12953.090449999989</v>
      </c>
    </row>
    <row r="9" spans="1:9" s="1" customFormat="1" ht="23.25">
      <c r="A9" s="8">
        <v>2120</v>
      </c>
      <c r="B9" s="9" t="s">
        <v>11</v>
      </c>
      <c r="C9" s="35">
        <f>19687.9315+78.889</f>
        <v>19766.820499999998</v>
      </c>
      <c r="D9" s="35">
        <f>18002.23817+46.36805</f>
        <v>18048.60622</v>
      </c>
      <c r="E9" s="22">
        <f aca="true" t="shared" si="0" ref="E9:E22">D9/C9*100</f>
        <v>91.30758393844879</v>
      </c>
      <c r="F9" s="35">
        <v>16594.50852</v>
      </c>
      <c r="G9" s="35">
        <v>15165.74788</v>
      </c>
      <c r="H9" s="22">
        <f aca="true" t="shared" si="1" ref="H9:H26">G9/F9*100</f>
        <v>91.39015995395084</v>
      </c>
      <c r="I9" s="35">
        <f>G9-D9</f>
        <v>-2882.8583400000007</v>
      </c>
    </row>
    <row r="10" spans="1:9" s="2" customFormat="1" ht="22.5">
      <c r="A10" s="10">
        <v>2200</v>
      </c>
      <c r="B10" s="11" t="s">
        <v>12</v>
      </c>
      <c r="C10" s="36">
        <f>C11+C12+C13+C14+C15+C16+C22</f>
        <v>48380.86131</v>
      </c>
      <c r="D10" s="36">
        <f>D11+D12+D13+D14+D15+D16+D22</f>
        <v>33642.15029</v>
      </c>
      <c r="E10" s="23">
        <f t="shared" si="0"/>
        <v>69.53607145279655</v>
      </c>
      <c r="F10" s="36">
        <f>F11+F12+F13+F14+F15+F16+F22</f>
        <v>45001.86299999999</v>
      </c>
      <c r="G10" s="36">
        <f>G11+G12+G13+G14+G15+G16+G22</f>
        <v>20337.49052</v>
      </c>
      <c r="H10" s="23">
        <f t="shared" si="1"/>
        <v>45.19255240610817</v>
      </c>
      <c r="I10" s="36">
        <f>I11+I12+I13+I14+I15+I16+I22</f>
        <v>-13304.659769999997</v>
      </c>
    </row>
    <row r="11" spans="1:9" s="1" customFormat="1" ht="31.5" customHeight="1">
      <c r="A11" s="8">
        <v>2210</v>
      </c>
      <c r="B11" s="9" t="s">
        <v>17</v>
      </c>
      <c r="C11" s="22">
        <f>1004.571+61.41</f>
        <v>1065.981</v>
      </c>
      <c r="D11" s="35">
        <v>146.39324</v>
      </c>
      <c r="E11" s="22">
        <f t="shared" si="0"/>
        <v>13.73319411884452</v>
      </c>
      <c r="F11" s="35">
        <v>505.493</v>
      </c>
      <c r="G11" s="35">
        <v>132.15628</v>
      </c>
      <c r="H11" s="22">
        <f t="shared" si="1"/>
        <v>26.144037602894603</v>
      </c>
      <c r="I11" s="35">
        <f>G11-D11</f>
        <v>-14.236959999999982</v>
      </c>
    </row>
    <row r="12" spans="1:9" s="1" customFormat="1" ht="29.25" customHeight="1">
      <c r="A12" s="8">
        <v>2220</v>
      </c>
      <c r="B12" s="9" t="s">
        <v>18</v>
      </c>
      <c r="C12" s="35">
        <v>189.173</v>
      </c>
      <c r="D12" s="35">
        <v>51.87956</v>
      </c>
      <c r="E12" s="22">
        <f t="shared" si="0"/>
        <v>27.424399887933266</v>
      </c>
      <c r="F12" s="35">
        <v>128.815</v>
      </c>
      <c r="G12" s="37">
        <v>0.14572</v>
      </c>
      <c r="H12" s="22">
        <f t="shared" si="1"/>
        <v>0.1131234716453829</v>
      </c>
      <c r="I12" s="35">
        <f>G12-D12</f>
        <v>-51.73384</v>
      </c>
    </row>
    <row r="13" spans="1:9" s="1" customFormat="1" ht="23.25">
      <c r="A13" s="8">
        <v>2230</v>
      </c>
      <c r="B13" s="9" t="s">
        <v>9</v>
      </c>
      <c r="C13" s="35">
        <v>5595.453</v>
      </c>
      <c r="D13" s="35">
        <v>1800.28311</v>
      </c>
      <c r="E13" s="22">
        <f t="shared" si="0"/>
        <v>32.17403684741878</v>
      </c>
      <c r="F13" s="35">
        <v>7468.42</v>
      </c>
      <c r="G13" s="35"/>
      <c r="H13" s="22">
        <f t="shared" si="1"/>
        <v>0</v>
      </c>
      <c r="I13" s="35">
        <f>G13-D13</f>
        <v>-1800.28311</v>
      </c>
    </row>
    <row r="14" spans="1:9" s="1" customFormat="1" ht="23.25">
      <c r="A14" s="8">
        <v>2240</v>
      </c>
      <c r="B14" s="9" t="s">
        <v>13</v>
      </c>
      <c r="C14" s="35">
        <v>1804.787</v>
      </c>
      <c r="D14" s="35">
        <v>614.6615</v>
      </c>
      <c r="E14" s="22">
        <f t="shared" si="0"/>
        <v>34.057287646686284</v>
      </c>
      <c r="F14" s="35">
        <v>2751.886</v>
      </c>
      <c r="G14" s="35">
        <v>470.07252</v>
      </c>
      <c r="H14" s="22">
        <f t="shared" si="1"/>
        <v>17.08183115143578</v>
      </c>
      <c r="I14" s="35">
        <f>G14-D14</f>
        <v>-144.58898000000005</v>
      </c>
    </row>
    <row r="15" spans="1:9" s="1" customFormat="1" ht="23.25">
      <c r="A15" s="8">
        <v>2250</v>
      </c>
      <c r="B15" s="9" t="s">
        <v>2</v>
      </c>
      <c r="C15" s="35">
        <v>249.4</v>
      </c>
      <c r="D15" s="35">
        <v>43.54274</v>
      </c>
      <c r="E15" s="22">
        <f t="shared" si="0"/>
        <v>17.458997594226144</v>
      </c>
      <c r="F15" s="35">
        <v>353.309</v>
      </c>
      <c r="G15" s="35">
        <v>0.534</v>
      </c>
      <c r="H15" s="22">
        <f t="shared" si="1"/>
        <v>0.15114248434090272</v>
      </c>
      <c r="I15" s="22">
        <f>G15-D15</f>
        <v>-43.00874</v>
      </c>
    </row>
    <row r="16" spans="1:9" s="2" customFormat="1" ht="35.25" customHeight="1">
      <c r="A16" s="10">
        <v>2270</v>
      </c>
      <c r="B16" s="11" t="s">
        <v>14</v>
      </c>
      <c r="C16" s="36">
        <f>SUM(C17:C21)</f>
        <v>39225.57931</v>
      </c>
      <c r="D16" s="36">
        <f>SUM(D17:D21)</f>
        <v>30959.558139999997</v>
      </c>
      <c r="E16" s="23">
        <f t="shared" si="0"/>
        <v>78.92696216243593</v>
      </c>
      <c r="F16" s="36">
        <f>SUM(F17:F21)</f>
        <v>33246.34</v>
      </c>
      <c r="G16" s="36">
        <f>SUM(G17:G21)</f>
        <v>19734.582</v>
      </c>
      <c r="H16" s="23">
        <f t="shared" si="1"/>
        <v>59.35866023147209</v>
      </c>
      <c r="I16" s="23">
        <f>SUM(I17:I21)</f>
        <v>-11224.976139999997</v>
      </c>
    </row>
    <row r="17" spans="1:9" s="1" customFormat="1" ht="23.25">
      <c r="A17" s="8">
        <v>2271</v>
      </c>
      <c r="B17" s="9" t="s">
        <v>3</v>
      </c>
      <c r="C17" s="35">
        <v>33884.198</v>
      </c>
      <c r="D17" s="35">
        <v>27646.90243</v>
      </c>
      <c r="E17" s="22">
        <f t="shared" si="0"/>
        <v>81.59231754577753</v>
      </c>
      <c r="F17" s="35">
        <v>27727.583</v>
      </c>
      <c r="G17" s="35">
        <v>18928.65308</v>
      </c>
      <c r="H17" s="22">
        <f t="shared" si="1"/>
        <v>68.26650948984627</v>
      </c>
      <c r="I17" s="35">
        <f aca="true" t="shared" si="2" ref="I17:I22">G17-D17</f>
        <v>-8718.249349999998</v>
      </c>
    </row>
    <row r="18" spans="1:9" s="1" customFormat="1" ht="33.75" customHeight="1">
      <c r="A18" s="8">
        <v>2272</v>
      </c>
      <c r="B18" s="9" t="s">
        <v>19</v>
      </c>
      <c r="C18" s="35">
        <v>770.301</v>
      </c>
      <c r="D18" s="35">
        <v>495.25388</v>
      </c>
      <c r="E18" s="22">
        <f t="shared" si="0"/>
        <v>64.29355278001717</v>
      </c>
      <c r="F18" s="35">
        <v>529.941</v>
      </c>
      <c r="G18" s="35">
        <v>127.69698</v>
      </c>
      <c r="H18" s="22">
        <f t="shared" si="1"/>
        <v>24.09645224657084</v>
      </c>
      <c r="I18" s="35">
        <f t="shared" si="2"/>
        <v>-367.5569</v>
      </c>
    </row>
    <row r="19" spans="1:9" s="1" customFormat="1" ht="23.25">
      <c r="A19" s="8">
        <v>2273</v>
      </c>
      <c r="B19" s="9" t="s">
        <v>4</v>
      </c>
      <c r="C19" s="35">
        <v>4485.404</v>
      </c>
      <c r="D19" s="35">
        <v>2763.82348</v>
      </c>
      <c r="E19" s="22">
        <f t="shared" si="0"/>
        <v>61.61816148556517</v>
      </c>
      <c r="F19" s="35">
        <v>4865.429</v>
      </c>
      <c r="G19" s="35">
        <v>641.61767</v>
      </c>
      <c r="H19" s="22">
        <f t="shared" si="1"/>
        <v>13.18727844964956</v>
      </c>
      <c r="I19" s="35">
        <f t="shared" si="2"/>
        <v>-2122.20581</v>
      </c>
    </row>
    <row r="20" spans="1:9" s="1" customFormat="1" ht="41.25" customHeight="1" hidden="1">
      <c r="A20" s="8">
        <v>2274</v>
      </c>
      <c r="B20" s="9" t="s">
        <v>10</v>
      </c>
      <c r="C20" s="35">
        <v>10</v>
      </c>
      <c r="D20" s="35"/>
      <c r="E20" s="22">
        <f t="shared" si="0"/>
        <v>0</v>
      </c>
      <c r="F20" s="35"/>
      <c r="G20" s="35"/>
      <c r="H20" s="22" t="e">
        <f t="shared" si="1"/>
        <v>#DIV/0!</v>
      </c>
      <c r="I20" s="35">
        <f t="shared" si="2"/>
        <v>0</v>
      </c>
    </row>
    <row r="21" spans="1:9" s="1" customFormat="1" ht="23.25">
      <c r="A21" s="8">
        <v>2275</v>
      </c>
      <c r="B21" s="9" t="s">
        <v>26</v>
      </c>
      <c r="C21" s="35">
        <v>75.67631</v>
      </c>
      <c r="D21" s="35">
        <v>53.57835</v>
      </c>
      <c r="E21" s="22">
        <f t="shared" si="0"/>
        <v>70.79936904957444</v>
      </c>
      <c r="F21" s="35">
        <v>123.387</v>
      </c>
      <c r="G21" s="35">
        <v>36.61427</v>
      </c>
      <c r="H21" s="22">
        <f t="shared" si="1"/>
        <v>29.674333600784518</v>
      </c>
      <c r="I21" s="22">
        <f t="shared" si="2"/>
        <v>-16.964080000000003</v>
      </c>
    </row>
    <row r="22" spans="1:9" s="1" customFormat="1" ht="28.5" customHeight="1">
      <c r="A22" s="8">
        <v>2282</v>
      </c>
      <c r="B22" s="9" t="s">
        <v>25</v>
      </c>
      <c r="C22" s="35">
        <v>250.488</v>
      </c>
      <c r="D22" s="35">
        <v>25.832</v>
      </c>
      <c r="E22" s="22">
        <f t="shared" si="0"/>
        <v>10.31266966880649</v>
      </c>
      <c r="F22" s="35">
        <v>547.6</v>
      </c>
      <c r="G22" s="35"/>
      <c r="H22" s="22">
        <f t="shared" si="1"/>
        <v>0</v>
      </c>
      <c r="I22" s="35">
        <f t="shared" si="2"/>
        <v>-25.832</v>
      </c>
    </row>
    <row r="23" spans="1:9" s="1" customFormat="1" ht="23.25" customHeight="1" hidden="1">
      <c r="A23" s="8">
        <v>2720</v>
      </c>
      <c r="B23" s="9" t="s">
        <v>23</v>
      </c>
      <c r="C23" s="35"/>
      <c r="D23" s="35"/>
      <c r="E23" s="22"/>
      <c r="F23" s="35"/>
      <c r="G23" s="35"/>
      <c r="H23" s="22"/>
      <c r="I23" s="35"/>
    </row>
    <row r="24" spans="1:9" s="1" customFormat="1" ht="23.25">
      <c r="A24" s="8">
        <v>2730</v>
      </c>
      <c r="B24" s="9" t="s">
        <v>15</v>
      </c>
      <c r="C24" s="35">
        <v>16.29</v>
      </c>
      <c r="D24" s="35">
        <v>14.48</v>
      </c>
      <c r="E24" s="22">
        <f>D24/C24*100</f>
        <v>88.8888888888889</v>
      </c>
      <c r="F24" s="35">
        <v>48.498</v>
      </c>
      <c r="G24" s="35">
        <v>9.05</v>
      </c>
      <c r="H24" s="22">
        <f t="shared" si="1"/>
        <v>18.660563322198858</v>
      </c>
      <c r="I24" s="35">
        <f>G24-D24</f>
        <v>-5.43</v>
      </c>
    </row>
    <row r="25" spans="1:9" s="1" customFormat="1" ht="23.25">
      <c r="A25" s="8">
        <v>2800</v>
      </c>
      <c r="B25" s="9" t="s">
        <v>20</v>
      </c>
      <c r="C25" s="35">
        <v>80.619</v>
      </c>
      <c r="D25" s="35">
        <v>3.05005</v>
      </c>
      <c r="E25" s="22">
        <f>D25/C25*100</f>
        <v>3.7832892990486116</v>
      </c>
      <c r="F25" s="35">
        <v>106.5171</v>
      </c>
      <c r="G25" s="35">
        <v>2.90227</v>
      </c>
      <c r="H25" s="22">
        <f t="shared" si="1"/>
        <v>2.7246986634070964</v>
      </c>
      <c r="I25" s="35">
        <f>G25-D25</f>
        <v>-0.14778000000000002</v>
      </c>
    </row>
    <row r="26" spans="1:9" s="1" customFormat="1" ht="22.5">
      <c r="A26" s="12"/>
      <c r="B26" s="12" t="s">
        <v>5</v>
      </c>
      <c r="C26" s="36">
        <f>C8+C9+C10+C24+C25+C23</f>
        <v>158030.90101</v>
      </c>
      <c r="D26" s="36">
        <f>D8+D9+D10+D24+D25+D23</f>
        <v>131514.77803</v>
      </c>
      <c r="E26" s="23">
        <f>D26/C26*100</f>
        <v>83.22092526807646</v>
      </c>
      <c r="F26" s="36">
        <f>F8+F9+F10+F24+F25+F23</f>
        <v>134783.31762</v>
      </c>
      <c r="G26" s="36">
        <f>G8+G9+G10+G24+G25+G23</f>
        <v>102368.59169</v>
      </c>
      <c r="H26" s="23">
        <f t="shared" si="1"/>
        <v>75.95049112725647</v>
      </c>
      <c r="I26" s="36">
        <f>I8+I9+I10+I24+I25+I23</f>
        <v>-29146.186339999986</v>
      </c>
    </row>
    <row r="27" spans="1:9" s="1" customFormat="1" ht="23.25" hidden="1">
      <c r="A27" s="10"/>
      <c r="B27" s="13" t="s">
        <v>16</v>
      </c>
      <c r="C27" s="26"/>
      <c r="D27" s="26"/>
      <c r="E27" s="22"/>
      <c r="F27" s="24"/>
      <c r="G27" s="24"/>
      <c r="H27" s="22"/>
      <c r="I27" s="22"/>
    </row>
    <row r="28" spans="1:9" s="1" customFormat="1" ht="46.5" hidden="1">
      <c r="A28" s="8">
        <v>3110</v>
      </c>
      <c r="B28" s="9" t="s">
        <v>21</v>
      </c>
      <c r="C28" s="25">
        <v>0</v>
      </c>
      <c r="D28" s="25">
        <v>0</v>
      </c>
      <c r="E28" s="22" t="e">
        <f>D28/C28*100</f>
        <v>#DIV/0!</v>
      </c>
      <c r="F28" s="22"/>
      <c r="G28" s="22"/>
      <c r="H28" s="22" t="e">
        <f>G28/F28*100</f>
        <v>#DIV/0!</v>
      </c>
      <c r="I28" s="22">
        <f>G28-D28</f>
        <v>0</v>
      </c>
    </row>
    <row r="29" spans="1:9" s="1" customFormat="1" ht="27" customHeight="1" hidden="1">
      <c r="A29" s="8">
        <v>3132</v>
      </c>
      <c r="B29" s="9" t="s">
        <v>22</v>
      </c>
      <c r="C29" s="25">
        <v>0</v>
      </c>
      <c r="D29" s="25">
        <v>0</v>
      </c>
      <c r="E29" s="22" t="e">
        <f>D29/C29*100</f>
        <v>#DIV/0!</v>
      </c>
      <c r="F29" s="22"/>
      <c r="G29" s="22"/>
      <c r="H29" s="22" t="e">
        <f>G29/F29*100</f>
        <v>#DIV/0!</v>
      </c>
      <c r="I29" s="22">
        <f>G29-D29</f>
        <v>0</v>
      </c>
    </row>
    <row r="30" spans="1:10" s="20" customFormat="1" ht="35.25" customHeight="1">
      <c r="A30" s="27"/>
      <c r="B30" s="27"/>
      <c r="C30" s="27"/>
      <c r="D30" s="27"/>
      <c r="E30" s="27"/>
      <c r="F30" s="27"/>
      <c r="G30" s="27"/>
      <c r="H30" s="27"/>
      <c r="I30" s="27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31"/>
      <c r="B32" s="31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32:B32"/>
    <mergeCell ref="A5:I5"/>
    <mergeCell ref="A6:A7"/>
    <mergeCell ref="B6:B7"/>
    <mergeCell ref="I6:I7"/>
    <mergeCell ref="C6:E6"/>
    <mergeCell ref="A30:I30"/>
    <mergeCell ref="F6:H6"/>
    <mergeCell ref="A1:H1"/>
    <mergeCell ref="A2:I2"/>
    <mergeCell ref="A3:I3"/>
    <mergeCell ref="A4:I4"/>
  </mergeCells>
  <printOptions/>
  <pageMargins left="0" right="0" top="0" bottom="0.1968503937007874" header="0.1968503937007874" footer="0.1968503937007874"/>
  <pageSetup horizontalDpi="240" verticalDpi="24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2023-04-07T07:06:41Z</cp:lastPrinted>
  <dcterms:created xsi:type="dcterms:W3CDTF">2001-12-07T05:58:10Z</dcterms:created>
  <dcterms:modified xsi:type="dcterms:W3CDTF">2023-04-12T05:14:22Z</dcterms:modified>
  <cp:category/>
  <cp:version/>
  <cp:contentType/>
  <cp:contentStatus/>
</cp:coreProperties>
</file>