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Titles" localSheetId="0">'Лист1'!$5:$5</definedName>
  </definedNames>
  <calcPr fullCalcOnLoad="1"/>
</workbook>
</file>

<file path=xl/sharedStrings.xml><?xml version="1.0" encoding="utf-8"?>
<sst xmlns="http://schemas.openxmlformats.org/spreadsheetml/2006/main" count="96" uniqueCount="80">
  <si>
    <t>грн.</t>
  </si>
  <si>
    <t>Найменування  видатків</t>
  </si>
  <si>
    <t>% виконання</t>
  </si>
  <si>
    <t>№ з/п</t>
  </si>
  <si>
    <t>Усього</t>
  </si>
  <si>
    <t xml:space="preserve">Внески у статутний фонд КП "Павлоградтеплоенерго", спрямовані на приріст обігових коштів </t>
  </si>
  <si>
    <t xml:space="preserve">Погашення заборгованості за природний газ перед НАК Нафтогаз України </t>
  </si>
  <si>
    <t>Внески у статутний фонд КП "Павлоградська телерадіокомпанія", спрямовані на поповнення статутного капіталу шляхом капітальних вкладень</t>
  </si>
  <si>
    <t>РАЗОМ</t>
  </si>
  <si>
    <t>Придбання мікрофону</t>
  </si>
  <si>
    <t>Придбання системи моніторингу звуку</t>
  </si>
  <si>
    <t xml:space="preserve">Внески у статутний фонд КП "Павлоградтрансенерго", спрямовані на приріст обігових коштів </t>
  </si>
  <si>
    <t>Придбання газової котельні для обслуговування</t>
  </si>
  <si>
    <t>Придбання радіомовних передавачів (2 од.)</t>
  </si>
  <si>
    <t>Придбання мікшерної панелі</t>
  </si>
  <si>
    <t>Придбання інформаційного табло</t>
  </si>
  <si>
    <t>Придбання системи доставки сигналу до передачів</t>
  </si>
  <si>
    <t>Придбання передавальної антени</t>
  </si>
  <si>
    <t>Придбання системи фінальної обробки звуку</t>
  </si>
  <si>
    <t>Придбання мосту складення (суматор)</t>
  </si>
  <si>
    <t xml:space="preserve">Внески у статутний фонд КП "Спеціалізована Агенція Ритуал", спрямовані на приріст обігових коштів </t>
  </si>
  <si>
    <t xml:space="preserve">Внески у статутний фонд КП "Управління ринками", спрямовані на приріст обігових коштів </t>
  </si>
  <si>
    <t xml:space="preserve">Внески у статутний фонд КП "Павлоград-Світло", спрямовані на приріст обігових коштів </t>
  </si>
  <si>
    <t>Внески у статутний фонд КП "Затишне місто", спрямовані на приріст обігових коштів</t>
  </si>
  <si>
    <t>Погашення заборгованості за покупну воду</t>
  </si>
  <si>
    <t>Відшкодування збитків з утримання транзитного містечка</t>
  </si>
  <si>
    <t>Відшкодування витрат на утримання адміністрації гуртожитків, накладні витрати</t>
  </si>
  <si>
    <t>Погашення заборгованості за спожиту електроенергію по гуртожиткам, транзитному містечку</t>
  </si>
  <si>
    <t>Погашення заборгованості за природний газ перед АТ "НАК "Нафтогаз України" та за розподіл природного газу</t>
  </si>
  <si>
    <t>Придбання шаф керування з монтажним комплектом</t>
  </si>
  <si>
    <t xml:space="preserve">шляхом поповнення обігових коштів </t>
  </si>
  <si>
    <t>Погашення податкової заборгованості з екологічного податку</t>
  </si>
  <si>
    <t>Проведення експертної оцінки вартості та оформлення нового технічного паспорта будівлі, розташованої по вул.Соборна,107б</t>
  </si>
  <si>
    <t>Сплата земельного податку</t>
  </si>
  <si>
    <t>Внески у статутний фонд КП "Павлоградводоканал",  у тому числі</t>
  </si>
  <si>
    <t>Придбання лiчильника води DN-300 з GSM модемом</t>
  </si>
  <si>
    <t>Розробка проєктно - кошторисної документації "Капітальний ремонт  водопровідно-насосної станції «Північна» с заміною насосного агрегату  по  вул. Поштова,13"</t>
  </si>
  <si>
    <t>шляхом капітальних вкладень</t>
  </si>
  <si>
    <t>Внески у статутний фонд КП "Павлоградтеплоенерго", у тому числі</t>
  </si>
  <si>
    <t>Відхилення, +,-</t>
  </si>
  <si>
    <t>Аналіз  використання коштів бюджету розвитку за І півріччя  2023 року</t>
  </si>
  <si>
    <t>План  на   І півріччя 2023 року</t>
  </si>
  <si>
    <t>Виконано за І півріччя 2023 року</t>
  </si>
  <si>
    <t>Послуги з чистки резервуара</t>
  </si>
  <si>
    <t>Розробка проектної документації на встановлення індивідуальних будинкових вузлів обліку води в 120 житлових будинках</t>
  </si>
  <si>
    <t>Придбання внутрішньобудинкових вузлів обліку (лічильників холодної води) з монтажним комплектом та пуско-наладкою - 120 шт</t>
  </si>
  <si>
    <t>Погашення заборгованості за покупну воду за мировими угодами перед ДМП "ВКГ Дніпро-Західний Донбас"</t>
  </si>
  <si>
    <t xml:space="preserve">Шафа керування повітродувкою з частотним перетворювачем </t>
  </si>
  <si>
    <t>Погашення заборгованості з податку на доходи фізичних осіб</t>
  </si>
  <si>
    <t>Відшкодування витрат за послуги водоспоживання по колонках ПАТ "Павлоградхіммаш"</t>
  </si>
  <si>
    <t>Відшкодування витрат електроенергії за послуги водоспоживання по свердловинах переведення на електропостачання</t>
  </si>
  <si>
    <t xml:space="preserve">Відшкодування витрат на обслуговування свердловин </t>
  </si>
  <si>
    <t>Придбання гусеничного бульдозера</t>
  </si>
  <si>
    <t>Придбання інкасаторських комплексів для дистанційного зняття показів лічильників</t>
  </si>
  <si>
    <t>Вертикальні багатоступеневі відцентрові електричні насоси (13 шт)</t>
  </si>
  <si>
    <t>Придбання підйомника автомобільного гідравлічного</t>
  </si>
  <si>
    <t>Виготовлення ПКД "Реконструкція водозабору І черги" по вул.Надрічна, 59, с. Приволчанське</t>
  </si>
  <si>
    <t>Придбання обладнання для проведення ремонтних робіт на Павлоградському водозаборі</t>
  </si>
  <si>
    <t>Придбання ТМЦ для проведення ремонтних робіт на Павлоградському водозаборі</t>
  </si>
  <si>
    <t>Послуги з буріння та облаштування свердловин</t>
  </si>
  <si>
    <t>Послуга з підключення котельні до мереж газопостачання по вул.Соборна, 3, м.Павлоград</t>
  </si>
  <si>
    <t>Оформлення та відведення земельних ділянок</t>
  </si>
  <si>
    <t>Лізингові платежі в частині відшкодування вартості майна</t>
  </si>
  <si>
    <t>Внески у статутний фонд КП "Павлограджитлосервіс", у тому числі</t>
  </si>
  <si>
    <t xml:space="preserve">шляхом поповнення  обігових коштів </t>
  </si>
  <si>
    <t>Внески у статутний фонд КП "Павлоград Світло", у тому числі</t>
  </si>
  <si>
    <t>шляхом поповнення обігових коштів</t>
  </si>
  <si>
    <t>Внески у статутний фонд КП "Павлоградтрансенерго", у тому числі</t>
  </si>
  <si>
    <t>Внески у статутний фонд  КП "Затишне Місто",  у тому числі</t>
  </si>
  <si>
    <t>Внески у статутний фонд КП "Управління ринками",   у тому числі</t>
  </si>
  <si>
    <t>Розробка проєктно - кошторисної документації "Реконструкція водопровідно-насосної станції 2-го підйому майданчик №4  с заміною насосного агрегату  по вул.Вишнева, 2, с. Малоолександрівка</t>
  </si>
  <si>
    <t>Реконструкція 5-ти ділянок магістральних  водопровідних мереж з влаштуванням технологічних вузлів обліку в м. Павлоград Дніпропетровської області (в т.ч. проєктно-кошторисна документація)</t>
  </si>
  <si>
    <t>Моноблочний насос - 2шт</t>
  </si>
  <si>
    <t xml:space="preserve">Розробка проектно -кошторисної документації "Реконструкція повітродувної насосної станції   з встановленням  резервного частотного перетворювача на каналізаційних очисних спорудах  по вул.Харківська,2-1" </t>
  </si>
  <si>
    <t>Розробка проектно- кошторисної документації "Реконструкція 13  підкачувальних насосних станції с заміною насосних агрегатів"</t>
  </si>
  <si>
    <t xml:space="preserve">Капітальний ремонт будівлі каналізаційної насосної станції № 1а з улаштуванням системи вентиляції за адресою вул. Ганни Світличної, 90 </t>
  </si>
  <si>
    <t>Виготовлення ПКД "Будівництво пілетної котельної з автоматичної подачею по вул.Дніпровська, 241"</t>
  </si>
  <si>
    <t>Послуга з монтажу та пусконалагоджувальні роботи котельні по вул.Соборна,3</t>
  </si>
  <si>
    <t>(внески до статутних фондів комунальних підприємств)</t>
  </si>
  <si>
    <t>Придбання блочно-модульної котельні (Підгірна, 1а)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</si>
</sst>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&quot;грн.&quot;_-;\-* #,##0.00\ &quot;грн.&quot;_-;_-* &quot;-&quot;??\ &quot;грн.&quot;_-;_-@_-"/>
    <numFmt numFmtId="181" formatCode="_-* #,##0\ &quot;грн.&quot;_-;\-* #,##0\ &quot;грн.&quot;_-;_-* &quot;-&quot;\ &quot;грн.&quot;_-;_-@_-"/>
    <numFmt numFmtId="182" formatCode="_-* #,##0.00\ _г_р_н_._-;\-* #,##0.00\ _г_р_н_._-;_-* &quot;-&quot;??\ _г_р_н_._-;_-@_-"/>
    <numFmt numFmtId="183" formatCode="_-* #,##0\ _г_р_н_._-;\-* #,##0\ _г_р_н_._-;_-* &quot;-&quot;\ _г_р_н_._-;_-@_-"/>
    <numFmt numFmtId="184" formatCode="0.0"/>
    <numFmt numFmtId="185" formatCode="#,##0.00&quot;р.&quot;"/>
    <numFmt numFmtId="186" formatCode="#,##0.0&quot;р.&quot;"/>
    <numFmt numFmtId="187" formatCode="#,##0&quot;р.&quot;"/>
    <numFmt numFmtId="188" formatCode="0.000"/>
    <numFmt numFmtId="189" formatCode="#,##0.0"/>
    <numFmt numFmtId="190" formatCode="#,##0.000"/>
    <numFmt numFmtId="191" formatCode="#,##0.0000"/>
    <numFmt numFmtId="192" formatCode="0.000000"/>
    <numFmt numFmtId="193" formatCode="0.00000"/>
    <numFmt numFmtId="194" formatCode="0.0000"/>
    <numFmt numFmtId="195" formatCode="0.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Arial Cyr"/>
      <family val="0"/>
    </font>
    <font>
      <sz val="16"/>
      <color indexed="10"/>
      <name val="Times New Roman"/>
      <family val="1"/>
    </font>
    <font>
      <b/>
      <sz val="16"/>
      <color indexed="10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3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3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Border="1" applyAlignment="1">
      <alignment horizontal="center" vertical="center"/>
    </xf>
    <xf numFmtId="3" fontId="21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1" fillId="0" borderId="10" xfId="53" applyFont="1" applyFill="1" applyBorder="1" applyAlignment="1">
      <alignment horizontal="left" vertical="center" wrapText="1"/>
      <protection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horizontal="center" vertical="center"/>
    </xf>
    <xf numFmtId="4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53" applyFont="1" applyFill="1" applyBorder="1" applyAlignment="1">
      <alignment horizontal="left" vertical="center" wrapText="1"/>
      <protection/>
    </xf>
    <xf numFmtId="1" fontId="22" fillId="0" borderId="10" xfId="53" applyNumberFormat="1" applyFont="1" applyFill="1" applyBorder="1" applyAlignment="1">
      <alignment horizontal="center" vertical="center"/>
      <protection/>
    </xf>
    <xf numFmtId="0" fontId="24" fillId="0" borderId="0" xfId="0" applyFont="1" applyAlignment="1">
      <alignment/>
    </xf>
    <xf numFmtId="1" fontId="22" fillId="0" borderId="10" xfId="0" applyNumberFormat="1" applyFont="1" applyFill="1" applyBorder="1" applyAlignment="1">
      <alignment horizontal="center" vertical="center" wrapText="1"/>
    </xf>
    <xf numFmtId="1" fontId="21" fillId="0" borderId="10" xfId="53" applyNumberFormat="1" applyFont="1" applyFill="1" applyBorder="1" applyAlignment="1">
      <alignment horizontal="center" vertical="center"/>
      <protection/>
    </xf>
    <xf numFmtId="3" fontId="21" fillId="0" borderId="10" xfId="53" applyNumberFormat="1" applyFont="1" applyFill="1" applyBorder="1" applyAlignment="1">
      <alignment horizontal="center" vertical="center"/>
      <protection/>
    </xf>
    <xf numFmtId="3" fontId="21" fillId="0" borderId="10" xfId="0" applyNumberFormat="1" applyFont="1" applyFill="1" applyBorder="1" applyAlignment="1">
      <alignment horizontal="center" vertical="center"/>
    </xf>
    <xf numFmtId="3" fontId="22" fillId="0" borderId="10" xfId="53" applyNumberFormat="1" applyFont="1" applyFill="1" applyBorder="1" applyAlignment="1">
      <alignment horizontal="center" vertical="center"/>
      <protection/>
    </xf>
    <xf numFmtId="0" fontId="21" fillId="0" borderId="10" xfId="0" applyFont="1" applyFill="1" applyBorder="1" applyAlignment="1">
      <alignment horizontal="left" vertical="center"/>
    </xf>
    <xf numFmtId="0" fontId="21" fillId="0" borderId="10" xfId="53" applyFont="1" applyFill="1" applyBorder="1" applyAlignment="1">
      <alignment horizontal="justify" vertical="center" wrapText="1"/>
      <protection/>
    </xf>
    <xf numFmtId="3" fontId="28" fillId="0" borderId="0" xfId="0" applyNumberFormat="1" applyFont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3" fontId="28" fillId="0" borderId="10" xfId="53" applyNumberFormat="1" applyFont="1" applyFill="1" applyBorder="1" applyAlignment="1">
      <alignment horizontal="center" vertical="center"/>
      <protection/>
    </xf>
    <xf numFmtId="3" fontId="29" fillId="0" borderId="10" xfId="53" applyNumberFormat="1" applyFont="1" applyFill="1" applyBorder="1" applyAlignment="1">
      <alignment horizontal="center" vertical="center"/>
      <protection/>
    </xf>
    <xf numFmtId="3" fontId="30" fillId="0" borderId="10" xfId="53" applyNumberFormat="1" applyFont="1" applyFill="1" applyBorder="1" applyAlignment="1">
      <alignment horizontal="center" vertical="center"/>
      <protection/>
    </xf>
    <xf numFmtId="3" fontId="31" fillId="0" borderId="10" xfId="53" applyNumberFormat="1" applyFont="1" applyFill="1" applyBorder="1" applyAlignment="1">
      <alignment horizontal="center" vertical="center"/>
      <protection/>
    </xf>
    <xf numFmtId="4" fontId="28" fillId="0" borderId="0" xfId="0" applyNumberFormat="1" applyFont="1" applyAlignment="1">
      <alignment/>
    </xf>
    <xf numFmtId="0" fontId="30" fillId="0" borderId="10" xfId="0" applyFont="1" applyFill="1" applyBorder="1" applyAlignment="1">
      <alignment horizontal="center" vertical="center"/>
    </xf>
    <xf numFmtId="0" fontId="30" fillId="0" borderId="10" xfId="53" applyFont="1" applyFill="1" applyBorder="1" applyAlignment="1">
      <alignment horizontal="left" vertical="center" wrapText="1"/>
      <protection/>
    </xf>
    <xf numFmtId="4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Fill="1" applyBorder="1" applyAlignment="1">
      <alignment horizontal="center" vertical="center" wrapText="1"/>
    </xf>
    <xf numFmtId="1" fontId="30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53" applyFont="1" applyFill="1" applyBorder="1" applyAlignment="1">
      <alignment horizontal="left" vertical="center" wrapText="1"/>
      <protection/>
    </xf>
    <xf numFmtId="1" fontId="31" fillId="0" borderId="10" xfId="53" applyNumberFormat="1" applyFont="1" applyFill="1" applyBorder="1" applyAlignment="1">
      <alignment horizontal="center" vertical="center"/>
      <protection/>
    </xf>
    <xf numFmtId="4" fontId="31" fillId="0" borderId="10" xfId="0" applyNumberFormat="1" applyFont="1" applyFill="1" applyBorder="1" applyAlignment="1">
      <alignment horizontal="center" vertical="center"/>
    </xf>
    <xf numFmtId="3" fontId="31" fillId="0" borderId="10" xfId="0" applyNumberFormat="1" applyFont="1" applyFill="1" applyBorder="1" applyAlignment="1">
      <alignment horizontal="center" vertical="center" wrapText="1"/>
    </xf>
    <xf numFmtId="1" fontId="31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184" fontId="30" fillId="0" borderId="10" xfId="0" applyNumberFormat="1" applyFont="1" applyFill="1" applyBorder="1" applyAlignment="1">
      <alignment horizontal="center" vertical="center" wrapText="1"/>
    </xf>
    <xf numFmtId="4" fontId="30" fillId="0" borderId="10" xfId="0" applyNumberFormat="1" applyFont="1" applyFill="1" applyBorder="1" applyAlignment="1">
      <alignment horizontal="center" vertical="center" wrapText="1"/>
    </xf>
    <xf numFmtId="184" fontId="31" fillId="0" borderId="1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/>
    </xf>
    <xf numFmtId="0" fontId="31" fillId="0" borderId="10" xfId="0" applyFont="1" applyFill="1" applyBorder="1" applyAlignment="1">
      <alignment vertical="center"/>
    </xf>
    <xf numFmtId="0" fontId="31" fillId="0" borderId="0" xfId="0" applyFont="1" applyAlignment="1">
      <alignment/>
    </xf>
    <xf numFmtId="0" fontId="30" fillId="0" borderId="0" xfId="0" applyFont="1" applyAlignment="1">
      <alignment/>
    </xf>
    <xf numFmtId="3" fontId="30" fillId="0" borderId="0" xfId="0" applyNumberFormat="1" applyFont="1" applyAlignment="1">
      <alignment/>
    </xf>
    <xf numFmtId="4" fontId="30" fillId="0" borderId="0" xfId="0" applyNumberFormat="1" applyFont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/>
    </xf>
    <xf numFmtId="1" fontId="30" fillId="0" borderId="13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left" wrapText="1"/>
    </xf>
    <xf numFmtId="0" fontId="21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wrapText="1"/>
    </xf>
    <xf numFmtId="1" fontId="21" fillId="0" borderId="11" xfId="0" applyNumberFormat="1" applyFont="1" applyFill="1" applyBorder="1" applyAlignment="1">
      <alignment vertical="center" wrapText="1" shrinkToFit="1"/>
    </xf>
    <xf numFmtId="1" fontId="21" fillId="24" borderId="11" xfId="0" applyNumberFormat="1" applyFont="1" applyFill="1" applyBorder="1" applyAlignment="1">
      <alignment vertical="center" wrapText="1" shrinkToFit="1"/>
    </xf>
    <xf numFmtId="0" fontId="21" fillId="0" borderId="11" xfId="0" applyFont="1" applyFill="1" applyBorder="1" applyAlignment="1">
      <alignment horizontal="center" vertical="center"/>
    </xf>
    <xf numFmtId="189" fontId="2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zoomScaleSheetLayoutView="70" zoomScalePageLayoutView="0" workbookViewId="0" topLeftCell="A1">
      <selection activeCell="G100" sqref="G100:H100"/>
    </sheetView>
  </sheetViews>
  <sheetFormatPr defaultColWidth="8.875" defaultRowHeight="12.75"/>
  <cols>
    <col min="1" max="1" width="9.375" style="6" customWidth="1"/>
    <col min="2" max="2" width="83.375" style="4" customWidth="1"/>
    <col min="3" max="3" width="16.625" style="7" hidden="1" customWidth="1"/>
    <col min="4" max="4" width="17.00390625" style="7" hidden="1" customWidth="1"/>
    <col min="5" max="5" width="17.25390625" style="7" hidden="1" customWidth="1"/>
    <col min="6" max="6" width="14.125" style="7" hidden="1" customWidth="1"/>
    <col min="7" max="7" width="21.125" style="29" customWidth="1"/>
    <col min="8" max="8" width="19.75390625" style="4" customWidth="1"/>
    <col min="9" max="9" width="22.75390625" style="4" customWidth="1"/>
    <col min="10" max="10" width="17.00390625" style="4" customWidth="1"/>
    <col min="11" max="16384" width="8.875" style="4" customWidth="1"/>
  </cols>
  <sheetData>
    <row r="1" ht="21" customHeight="1">
      <c r="J1" s="4">
        <v>15</v>
      </c>
    </row>
    <row r="2" spans="1:10" s="8" customFormat="1" ht="30.75" customHeight="1">
      <c r="A2" s="73" t="s">
        <v>40</v>
      </c>
      <c r="B2" s="73"/>
      <c r="C2" s="73"/>
      <c r="D2" s="84"/>
      <c r="E2" s="84"/>
      <c r="F2" s="84"/>
      <c r="G2" s="84"/>
      <c r="H2" s="85"/>
      <c r="I2" s="85"/>
      <c r="J2" s="85"/>
    </row>
    <row r="3" spans="1:10" s="8" customFormat="1" ht="30.75" customHeight="1">
      <c r="A3" s="73" t="s">
        <v>78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s="8" customFormat="1" ht="17.25" customHeight="1">
      <c r="A4" s="2"/>
      <c r="B4" s="2"/>
      <c r="C4" s="2"/>
      <c r="D4" s="3"/>
      <c r="E4" s="3"/>
      <c r="F4" s="3"/>
      <c r="G4" s="30"/>
      <c r="H4" s="9"/>
      <c r="I4" s="10"/>
      <c r="J4" s="11" t="s">
        <v>0</v>
      </c>
    </row>
    <row r="5" spans="1:10" s="8" customFormat="1" ht="73.5" customHeight="1">
      <c r="A5" s="1" t="s">
        <v>3</v>
      </c>
      <c r="B5" s="1" t="s">
        <v>1</v>
      </c>
      <c r="C5" s="1"/>
      <c r="D5" s="1"/>
      <c r="E5" s="1"/>
      <c r="F5" s="1"/>
      <c r="G5" s="48" t="s">
        <v>41</v>
      </c>
      <c r="H5" s="1" t="s">
        <v>42</v>
      </c>
      <c r="I5" s="5" t="s">
        <v>39</v>
      </c>
      <c r="J5" s="1" t="s">
        <v>2</v>
      </c>
    </row>
    <row r="6" spans="1:10" s="8" customFormat="1" ht="20.25" hidden="1">
      <c r="A6" s="77" t="s">
        <v>5</v>
      </c>
      <c r="B6" s="78"/>
      <c r="C6" s="78"/>
      <c r="D6" s="78"/>
      <c r="E6" s="78"/>
      <c r="F6" s="78"/>
      <c r="G6" s="78"/>
      <c r="H6" s="78"/>
      <c r="I6" s="78"/>
      <c r="J6" s="79"/>
    </row>
    <row r="7" spans="1:10" s="8" customFormat="1" ht="40.5" hidden="1">
      <c r="A7" s="13">
        <v>1</v>
      </c>
      <c r="B7" s="12" t="s">
        <v>6</v>
      </c>
      <c r="C7" s="14"/>
      <c r="D7" s="14"/>
      <c r="E7" s="14"/>
      <c r="F7" s="14"/>
      <c r="G7" s="31">
        <v>0</v>
      </c>
      <c r="H7" s="25">
        <v>0</v>
      </c>
      <c r="I7" s="5">
        <f>H7-G7</f>
        <v>0</v>
      </c>
      <c r="J7" s="17" t="e">
        <f>H7/G7*100</f>
        <v>#DIV/0!</v>
      </c>
    </row>
    <row r="8" spans="1:10" s="21" customFormat="1" ht="20.25" hidden="1">
      <c r="A8" s="18"/>
      <c r="B8" s="19" t="s">
        <v>4</v>
      </c>
      <c r="C8" s="20"/>
      <c r="D8" s="15"/>
      <c r="E8" s="15"/>
      <c r="F8" s="15"/>
      <c r="G8" s="32">
        <f>G7</f>
        <v>0</v>
      </c>
      <c r="H8" s="26">
        <f>H7</f>
        <v>0</v>
      </c>
      <c r="I8" s="16">
        <f>H8-G8</f>
        <v>0</v>
      </c>
      <c r="J8" s="22" t="e">
        <f>H8/G8*100</f>
        <v>#DIV/0!</v>
      </c>
    </row>
    <row r="9" spans="1:10" s="21" customFormat="1" ht="20.25" hidden="1">
      <c r="A9" s="77" t="s">
        <v>11</v>
      </c>
      <c r="B9" s="78"/>
      <c r="C9" s="78"/>
      <c r="D9" s="78"/>
      <c r="E9" s="78"/>
      <c r="F9" s="78"/>
      <c r="G9" s="78"/>
      <c r="H9" s="78"/>
      <c r="I9" s="78"/>
      <c r="J9" s="79"/>
    </row>
    <row r="10" spans="1:10" s="21" customFormat="1" ht="20.25" hidden="1">
      <c r="A10" s="13">
        <v>2</v>
      </c>
      <c r="B10" s="12" t="s">
        <v>12</v>
      </c>
      <c r="C10" s="23"/>
      <c r="D10" s="14"/>
      <c r="E10" s="14"/>
      <c r="F10" s="14"/>
      <c r="G10" s="31">
        <v>0</v>
      </c>
      <c r="H10" s="24">
        <v>0</v>
      </c>
      <c r="I10" s="5">
        <f>H10-G10</f>
        <v>0</v>
      </c>
      <c r="J10" s="17" t="e">
        <f>H10/G10*100</f>
        <v>#DIV/0!</v>
      </c>
    </row>
    <row r="11" spans="1:10" s="21" customFormat="1" ht="20.25" hidden="1">
      <c r="A11" s="18"/>
      <c r="B11" s="19" t="s">
        <v>4</v>
      </c>
      <c r="C11" s="20"/>
      <c r="D11" s="15"/>
      <c r="E11" s="15"/>
      <c r="F11" s="15"/>
      <c r="G11" s="32">
        <f>G10</f>
        <v>0</v>
      </c>
      <c r="H11" s="26">
        <f>H10</f>
        <v>0</v>
      </c>
      <c r="I11" s="26">
        <f>I10</f>
        <v>0</v>
      </c>
      <c r="J11" s="26" t="e">
        <f>J10</f>
        <v>#DIV/0!</v>
      </c>
    </row>
    <row r="12" spans="1:10" s="21" customFormat="1" ht="26.25" customHeight="1">
      <c r="A12" s="77" t="s">
        <v>34</v>
      </c>
      <c r="B12" s="78"/>
      <c r="C12" s="78"/>
      <c r="D12" s="78"/>
      <c r="E12" s="78"/>
      <c r="F12" s="78"/>
      <c r="G12" s="78"/>
      <c r="H12" s="78"/>
      <c r="I12" s="78"/>
      <c r="J12" s="79"/>
    </row>
    <row r="13" spans="1:10" s="21" customFormat="1" ht="21.75" customHeight="1">
      <c r="A13" s="77" t="s">
        <v>30</v>
      </c>
      <c r="B13" s="78"/>
      <c r="C13" s="78"/>
      <c r="D13" s="78"/>
      <c r="E13" s="78"/>
      <c r="F13" s="78"/>
      <c r="G13" s="78"/>
      <c r="H13" s="78"/>
      <c r="I13" s="78"/>
      <c r="J13" s="79"/>
    </row>
    <row r="14" spans="1:10" s="21" customFormat="1" ht="25.5" customHeight="1">
      <c r="A14" s="13">
        <v>1</v>
      </c>
      <c r="B14" s="28" t="s">
        <v>24</v>
      </c>
      <c r="C14" s="14"/>
      <c r="D14" s="14"/>
      <c r="E14" s="14"/>
      <c r="F14" s="14"/>
      <c r="G14" s="33">
        <v>12100000</v>
      </c>
      <c r="H14" s="25">
        <v>11050000</v>
      </c>
      <c r="I14" s="5">
        <f>H14-G14</f>
        <v>-1050000</v>
      </c>
      <c r="J14" s="71">
        <f>H14/G14*100</f>
        <v>91.32231404958677</v>
      </c>
    </row>
    <row r="15" spans="1:10" s="21" customFormat="1" ht="39" customHeight="1">
      <c r="A15" s="13">
        <v>2</v>
      </c>
      <c r="B15" s="66" t="s">
        <v>49</v>
      </c>
      <c r="C15" s="14"/>
      <c r="D15" s="14"/>
      <c r="E15" s="14"/>
      <c r="F15" s="14"/>
      <c r="G15" s="33">
        <v>125000</v>
      </c>
      <c r="H15" s="25">
        <v>0</v>
      </c>
      <c r="I15" s="5">
        <f aca="true" t="shared" si="0" ref="I15:I21">H15-G15</f>
        <v>-125000</v>
      </c>
      <c r="J15" s="5">
        <f aca="true" t="shared" si="1" ref="J15:J21">H15/G15*100</f>
        <v>0</v>
      </c>
    </row>
    <row r="16" spans="1:10" s="21" customFormat="1" ht="61.5" customHeight="1">
      <c r="A16" s="13">
        <v>3</v>
      </c>
      <c r="B16" s="66" t="s">
        <v>50</v>
      </c>
      <c r="C16" s="14"/>
      <c r="D16" s="14"/>
      <c r="E16" s="14"/>
      <c r="F16" s="14"/>
      <c r="G16" s="33">
        <v>25000</v>
      </c>
      <c r="H16" s="25">
        <v>0</v>
      </c>
      <c r="I16" s="5">
        <f t="shared" si="0"/>
        <v>-25000</v>
      </c>
      <c r="J16" s="5">
        <f t="shared" si="1"/>
        <v>0</v>
      </c>
    </row>
    <row r="17" spans="1:10" s="21" customFormat="1" ht="18" customHeight="1">
      <c r="A17" s="13">
        <v>4</v>
      </c>
      <c r="B17" s="67" t="s">
        <v>51</v>
      </c>
      <c r="C17" s="14"/>
      <c r="D17" s="14"/>
      <c r="E17" s="14"/>
      <c r="F17" s="14"/>
      <c r="G17" s="33">
        <v>75000</v>
      </c>
      <c r="H17" s="25"/>
      <c r="I17" s="5">
        <f t="shared" si="0"/>
        <v>-75000</v>
      </c>
      <c r="J17" s="5">
        <f t="shared" si="1"/>
        <v>0</v>
      </c>
    </row>
    <row r="18" spans="1:10" s="21" customFormat="1" ht="18" customHeight="1">
      <c r="A18" s="13">
        <v>5</v>
      </c>
      <c r="B18" s="67" t="s">
        <v>43</v>
      </c>
      <c r="C18" s="14"/>
      <c r="D18" s="14"/>
      <c r="E18" s="14"/>
      <c r="F18" s="14"/>
      <c r="G18" s="33">
        <v>1331040</v>
      </c>
      <c r="H18" s="14">
        <v>1331037.91</v>
      </c>
      <c r="I18" s="5">
        <f t="shared" si="0"/>
        <v>-2.090000000083819</v>
      </c>
      <c r="J18" s="5">
        <f t="shared" si="1"/>
        <v>99.99984297992548</v>
      </c>
    </row>
    <row r="19" spans="1:10" s="21" customFormat="1" ht="60.75" customHeight="1">
      <c r="A19" s="13">
        <v>6</v>
      </c>
      <c r="B19" s="68" t="s">
        <v>44</v>
      </c>
      <c r="C19" s="14"/>
      <c r="D19" s="14"/>
      <c r="E19" s="14"/>
      <c r="F19" s="14"/>
      <c r="G19" s="33">
        <v>576000</v>
      </c>
      <c r="H19" s="25">
        <v>430938</v>
      </c>
      <c r="I19" s="5">
        <f t="shared" si="0"/>
        <v>-145062</v>
      </c>
      <c r="J19" s="71">
        <f t="shared" si="1"/>
        <v>74.815625</v>
      </c>
    </row>
    <row r="20" spans="1:10" s="21" customFormat="1" ht="43.5" customHeight="1">
      <c r="A20" s="13">
        <v>7</v>
      </c>
      <c r="B20" s="68" t="s">
        <v>46</v>
      </c>
      <c r="C20" s="14"/>
      <c r="D20" s="14"/>
      <c r="E20" s="14"/>
      <c r="F20" s="14"/>
      <c r="G20" s="33">
        <v>1663395</v>
      </c>
      <c r="H20" s="25">
        <v>1663395</v>
      </c>
      <c r="I20" s="5">
        <f t="shared" si="0"/>
        <v>0</v>
      </c>
      <c r="J20" s="5">
        <f t="shared" si="1"/>
        <v>100</v>
      </c>
    </row>
    <row r="21" spans="1:10" s="21" customFormat="1" ht="23.25" customHeight="1">
      <c r="A21" s="13">
        <v>8</v>
      </c>
      <c r="B21" s="68" t="s">
        <v>48</v>
      </c>
      <c r="C21" s="14"/>
      <c r="D21" s="14"/>
      <c r="E21" s="14"/>
      <c r="F21" s="14"/>
      <c r="G21" s="33">
        <v>3664280</v>
      </c>
      <c r="H21" s="25">
        <v>3664280</v>
      </c>
      <c r="I21" s="5">
        <f t="shared" si="0"/>
        <v>0</v>
      </c>
      <c r="J21" s="5">
        <f t="shared" si="1"/>
        <v>100</v>
      </c>
    </row>
    <row r="22" spans="1:10" s="21" customFormat="1" ht="24" customHeight="1">
      <c r="A22" s="77" t="s">
        <v>37</v>
      </c>
      <c r="B22" s="78"/>
      <c r="C22" s="78"/>
      <c r="D22" s="78"/>
      <c r="E22" s="78"/>
      <c r="F22" s="78"/>
      <c r="G22" s="78"/>
      <c r="H22" s="78"/>
      <c r="I22" s="78"/>
      <c r="J22" s="79"/>
    </row>
    <row r="23" spans="1:10" s="21" customFormat="1" ht="21" customHeight="1">
      <c r="A23" s="70">
        <v>9</v>
      </c>
      <c r="B23" s="69" t="s">
        <v>52</v>
      </c>
      <c r="C23" s="62"/>
      <c r="D23" s="62"/>
      <c r="E23" s="62"/>
      <c r="F23" s="62"/>
      <c r="G23" s="25">
        <v>6500000</v>
      </c>
      <c r="H23" s="25">
        <v>6031020</v>
      </c>
      <c r="I23" s="5">
        <f>H23-G23</f>
        <v>-468980</v>
      </c>
      <c r="J23" s="71">
        <f>H23/G23*100</f>
        <v>92.78492307692308</v>
      </c>
    </row>
    <row r="24" spans="1:10" s="21" customFormat="1" ht="60.75" customHeight="1">
      <c r="A24" s="13">
        <v>10</v>
      </c>
      <c r="B24" s="28" t="s">
        <v>36</v>
      </c>
      <c r="C24" s="14"/>
      <c r="D24" s="14"/>
      <c r="E24" s="14"/>
      <c r="F24" s="14"/>
      <c r="G24" s="33">
        <v>70000</v>
      </c>
      <c r="H24" s="25">
        <v>69791.18</v>
      </c>
      <c r="I24" s="5">
        <f aca="true" t="shared" si="2" ref="I24:I36">H24-G24</f>
        <v>-208.82000000000698</v>
      </c>
      <c r="J24" s="71">
        <f aca="true" t="shared" si="3" ref="J24:J36">H24/G24*100</f>
        <v>99.7016857142857</v>
      </c>
    </row>
    <row r="25" spans="1:10" s="21" customFormat="1" ht="84" customHeight="1">
      <c r="A25" s="13">
        <v>11</v>
      </c>
      <c r="B25" s="28" t="s">
        <v>70</v>
      </c>
      <c r="C25" s="14"/>
      <c r="D25" s="14"/>
      <c r="E25" s="14"/>
      <c r="F25" s="14"/>
      <c r="G25" s="33">
        <v>85000</v>
      </c>
      <c r="H25" s="25">
        <v>83822.94</v>
      </c>
      <c r="I25" s="5">
        <f t="shared" si="2"/>
        <v>-1177.0599999999977</v>
      </c>
      <c r="J25" s="71">
        <f t="shared" si="3"/>
        <v>98.61522352941176</v>
      </c>
    </row>
    <row r="26" spans="1:10" s="21" customFormat="1" ht="83.25" customHeight="1">
      <c r="A26" s="13">
        <v>12</v>
      </c>
      <c r="B26" s="69" t="s">
        <v>73</v>
      </c>
      <c r="C26" s="14"/>
      <c r="D26" s="14"/>
      <c r="E26" s="14"/>
      <c r="F26" s="14"/>
      <c r="G26" s="33">
        <v>110000</v>
      </c>
      <c r="H26" s="25">
        <v>108476.17</v>
      </c>
      <c r="I26" s="5">
        <f>H26-G26</f>
        <v>-1523.8300000000017</v>
      </c>
      <c r="J26" s="71">
        <f>H26/G26*100</f>
        <v>98.6147</v>
      </c>
    </row>
    <row r="27" spans="1:10" s="21" customFormat="1" ht="78.75" customHeight="1">
      <c r="A27" s="13">
        <v>13</v>
      </c>
      <c r="B27" s="69" t="s">
        <v>71</v>
      </c>
      <c r="C27" s="14"/>
      <c r="D27" s="14"/>
      <c r="E27" s="14"/>
      <c r="F27" s="14"/>
      <c r="G27" s="33">
        <v>1747216</v>
      </c>
      <c r="H27" s="25">
        <v>451880</v>
      </c>
      <c r="I27" s="5">
        <f t="shared" si="2"/>
        <v>-1295336</v>
      </c>
      <c r="J27" s="71">
        <f t="shared" si="3"/>
        <v>25.862858398732612</v>
      </c>
    </row>
    <row r="28" spans="1:10" s="21" customFormat="1" ht="60" customHeight="1">
      <c r="A28" s="13">
        <v>14</v>
      </c>
      <c r="B28" s="67" t="s">
        <v>74</v>
      </c>
      <c r="C28" s="14"/>
      <c r="D28" s="14"/>
      <c r="E28" s="14"/>
      <c r="F28" s="14"/>
      <c r="G28" s="33">
        <v>640000</v>
      </c>
      <c r="H28" s="25">
        <v>637680</v>
      </c>
      <c r="I28" s="5">
        <f t="shared" si="2"/>
        <v>-2320</v>
      </c>
      <c r="J28" s="71">
        <f t="shared" si="3"/>
        <v>99.6375</v>
      </c>
    </row>
    <row r="29" spans="1:10" s="21" customFormat="1" ht="60.75" customHeight="1">
      <c r="A29" s="13">
        <v>15</v>
      </c>
      <c r="B29" s="67" t="s">
        <v>75</v>
      </c>
      <c r="C29" s="14"/>
      <c r="D29" s="14"/>
      <c r="E29" s="14"/>
      <c r="F29" s="14"/>
      <c r="G29" s="33">
        <v>3870000</v>
      </c>
      <c r="H29" s="25">
        <v>1596279.37</v>
      </c>
      <c r="I29" s="5">
        <f t="shared" si="2"/>
        <v>-2273720.63</v>
      </c>
      <c r="J29" s="71">
        <f t="shared" si="3"/>
        <v>41.24752894056848</v>
      </c>
    </row>
    <row r="30" spans="1:10" s="21" customFormat="1" ht="60" customHeight="1">
      <c r="A30" s="13">
        <v>16</v>
      </c>
      <c r="B30" s="68" t="s">
        <v>45</v>
      </c>
      <c r="C30" s="14"/>
      <c r="D30" s="14"/>
      <c r="E30" s="14"/>
      <c r="F30" s="14"/>
      <c r="G30" s="33">
        <v>2992000</v>
      </c>
      <c r="H30" s="25">
        <v>0</v>
      </c>
      <c r="I30" s="5">
        <f aca="true" t="shared" si="4" ref="I30:I35">H30-G30</f>
        <v>-2992000</v>
      </c>
      <c r="J30" s="5">
        <f aca="true" t="shared" si="5" ref="J30:J35">H30/G30*100</f>
        <v>0</v>
      </c>
    </row>
    <row r="31" spans="1:10" s="21" customFormat="1" ht="39.75" customHeight="1">
      <c r="A31" s="13">
        <v>17</v>
      </c>
      <c r="B31" s="28" t="s">
        <v>53</v>
      </c>
      <c r="C31" s="14"/>
      <c r="D31" s="14"/>
      <c r="E31" s="14"/>
      <c r="F31" s="14"/>
      <c r="G31" s="33">
        <v>210000</v>
      </c>
      <c r="H31" s="25">
        <v>0</v>
      </c>
      <c r="I31" s="5">
        <f t="shared" si="4"/>
        <v>-210000</v>
      </c>
      <c r="J31" s="5">
        <f t="shared" si="5"/>
        <v>0</v>
      </c>
    </row>
    <row r="32" spans="1:10" s="21" customFormat="1" ht="22.5" customHeight="1">
      <c r="A32" s="13">
        <v>18</v>
      </c>
      <c r="B32" s="28" t="s">
        <v>35</v>
      </c>
      <c r="C32" s="14"/>
      <c r="D32" s="14"/>
      <c r="E32" s="14"/>
      <c r="F32" s="14"/>
      <c r="G32" s="33">
        <v>435600</v>
      </c>
      <c r="H32" s="25">
        <v>434600.81</v>
      </c>
      <c r="I32" s="5">
        <f t="shared" si="4"/>
        <v>-999.1900000000023</v>
      </c>
      <c r="J32" s="5">
        <f t="shared" si="5"/>
        <v>99.77061753902663</v>
      </c>
    </row>
    <row r="33" spans="1:10" s="21" customFormat="1" ht="20.25" customHeight="1">
      <c r="A33" s="13">
        <v>19</v>
      </c>
      <c r="B33" s="68" t="s">
        <v>72</v>
      </c>
      <c r="C33" s="14"/>
      <c r="D33" s="14"/>
      <c r="E33" s="14"/>
      <c r="F33" s="14"/>
      <c r="G33" s="33">
        <v>1025830</v>
      </c>
      <c r="H33" s="25">
        <v>1025829</v>
      </c>
      <c r="I33" s="5">
        <f t="shared" si="4"/>
        <v>-1</v>
      </c>
      <c r="J33" s="5">
        <f t="shared" si="5"/>
        <v>99.99990251796108</v>
      </c>
    </row>
    <row r="34" spans="1:10" s="21" customFormat="1" ht="27" customHeight="1">
      <c r="A34" s="13">
        <v>20</v>
      </c>
      <c r="B34" s="68" t="s">
        <v>47</v>
      </c>
      <c r="C34" s="14"/>
      <c r="D34" s="14"/>
      <c r="E34" s="14"/>
      <c r="F34" s="14"/>
      <c r="G34" s="33">
        <v>1227730</v>
      </c>
      <c r="H34" s="25">
        <v>1227729</v>
      </c>
      <c r="I34" s="5">
        <f t="shared" si="4"/>
        <v>-1</v>
      </c>
      <c r="J34" s="5">
        <f t="shared" si="5"/>
        <v>99.9999185488666</v>
      </c>
    </row>
    <row r="35" spans="1:10" s="21" customFormat="1" ht="44.25" customHeight="1">
      <c r="A35" s="13">
        <v>21</v>
      </c>
      <c r="B35" s="68" t="s">
        <v>54</v>
      </c>
      <c r="C35" s="14"/>
      <c r="D35" s="14"/>
      <c r="E35" s="14"/>
      <c r="F35" s="14"/>
      <c r="G35" s="33">
        <v>1047980</v>
      </c>
      <c r="H35" s="25">
        <v>0</v>
      </c>
      <c r="I35" s="5">
        <f t="shared" si="4"/>
        <v>-1047980</v>
      </c>
      <c r="J35" s="5">
        <f t="shared" si="5"/>
        <v>0</v>
      </c>
    </row>
    <row r="36" spans="1:10" s="21" customFormat="1" ht="22.5" customHeight="1">
      <c r="A36" s="18"/>
      <c r="B36" s="19" t="s">
        <v>4</v>
      </c>
      <c r="C36" s="20"/>
      <c r="D36" s="15"/>
      <c r="E36" s="15"/>
      <c r="F36" s="15"/>
      <c r="G36" s="34">
        <f>G14+G15+G16+G17+G18+G19+G20+G21+G23+G24+G25+G26+G27+G28+G29+G30+G31+G32+G33+G34+G35</f>
        <v>39521071</v>
      </c>
      <c r="H36" s="34">
        <f>H14+H15+H16+H17+H18+H19+H20+H21+H23+H24+H25+H26+H27+H28+H29+H30+H31+H32+H33+H34+H35</f>
        <v>29806759.380000003</v>
      </c>
      <c r="I36" s="16">
        <f t="shared" si="2"/>
        <v>-9714311.619999997</v>
      </c>
      <c r="J36" s="16">
        <f t="shared" si="3"/>
        <v>75.41991809887946</v>
      </c>
    </row>
    <row r="37" spans="1:10" s="8" customFormat="1" ht="27.75" customHeight="1">
      <c r="A37" s="77" t="s">
        <v>38</v>
      </c>
      <c r="B37" s="78"/>
      <c r="C37" s="78"/>
      <c r="D37" s="78"/>
      <c r="E37" s="78"/>
      <c r="F37" s="78"/>
      <c r="G37" s="78"/>
      <c r="H37" s="78"/>
      <c r="I37" s="78"/>
      <c r="J37" s="79"/>
    </row>
    <row r="38" spans="1:10" s="8" customFormat="1" ht="17.25" customHeight="1">
      <c r="A38" s="77" t="s">
        <v>30</v>
      </c>
      <c r="B38" s="78"/>
      <c r="C38" s="78"/>
      <c r="D38" s="78"/>
      <c r="E38" s="78"/>
      <c r="F38" s="78"/>
      <c r="G38" s="78"/>
      <c r="H38" s="78"/>
      <c r="I38" s="78"/>
      <c r="J38" s="79"/>
    </row>
    <row r="39" spans="1:10" s="8" customFormat="1" ht="43.5" customHeight="1">
      <c r="A39" s="36">
        <v>22</v>
      </c>
      <c r="B39" s="37" t="s">
        <v>28</v>
      </c>
      <c r="C39" s="38"/>
      <c r="D39" s="38"/>
      <c r="E39" s="38"/>
      <c r="F39" s="38"/>
      <c r="G39" s="33">
        <v>27903000</v>
      </c>
      <c r="H39" s="25">
        <v>22000000</v>
      </c>
      <c r="I39" s="40">
        <f>H39-G39</f>
        <v>-5903000</v>
      </c>
      <c r="J39" s="40">
        <f>H39/G39*100</f>
        <v>78.84456868437086</v>
      </c>
    </row>
    <row r="40" spans="1:10" s="8" customFormat="1" ht="30" customHeight="1">
      <c r="A40" s="80" t="s">
        <v>37</v>
      </c>
      <c r="B40" s="81"/>
      <c r="C40" s="81"/>
      <c r="D40" s="81"/>
      <c r="E40" s="81"/>
      <c r="F40" s="81"/>
      <c r="G40" s="81"/>
      <c r="H40" s="81"/>
      <c r="I40" s="81"/>
      <c r="J40" s="82"/>
    </row>
    <row r="41" spans="1:10" s="8" customFormat="1" ht="28.5" customHeight="1">
      <c r="A41" s="36">
        <v>23</v>
      </c>
      <c r="B41" s="37" t="s">
        <v>29</v>
      </c>
      <c r="C41" s="38"/>
      <c r="D41" s="38"/>
      <c r="E41" s="38"/>
      <c r="F41" s="38"/>
      <c r="G41" s="33">
        <v>15000000</v>
      </c>
      <c r="H41" s="25">
        <v>2006686</v>
      </c>
      <c r="I41" s="40">
        <f>H41-G41</f>
        <v>-12993314</v>
      </c>
      <c r="J41" s="40">
        <f>H41/G41*100</f>
        <v>13.377906666666666</v>
      </c>
    </row>
    <row r="42" spans="1:10" s="21" customFormat="1" ht="21.75" customHeight="1">
      <c r="A42" s="18"/>
      <c r="B42" s="19" t="s">
        <v>4</v>
      </c>
      <c r="C42" s="20"/>
      <c r="D42" s="15"/>
      <c r="E42" s="15"/>
      <c r="F42" s="15"/>
      <c r="G42" s="34">
        <f>SUM(G39:G41)</f>
        <v>42903000</v>
      </c>
      <c r="H42" s="34">
        <f>SUM(H39:H41)</f>
        <v>24006686</v>
      </c>
      <c r="I42" s="16">
        <f>H42-G42</f>
        <v>-18896314</v>
      </c>
      <c r="J42" s="16">
        <f>H42/G42*100</f>
        <v>55.95572803766636</v>
      </c>
    </row>
    <row r="43" spans="1:10" s="8" customFormat="1" ht="32.25" customHeight="1">
      <c r="A43" s="77" t="s">
        <v>63</v>
      </c>
      <c r="B43" s="78"/>
      <c r="C43" s="78"/>
      <c r="D43" s="78"/>
      <c r="E43" s="78"/>
      <c r="F43" s="78"/>
      <c r="G43" s="78"/>
      <c r="H43" s="78"/>
      <c r="I43" s="78"/>
      <c r="J43" s="79"/>
    </row>
    <row r="44" spans="1:10" s="8" customFormat="1" ht="20.25" customHeight="1">
      <c r="A44" s="77" t="s">
        <v>64</v>
      </c>
      <c r="B44" s="78"/>
      <c r="C44" s="78"/>
      <c r="D44" s="78"/>
      <c r="E44" s="78"/>
      <c r="F44" s="78"/>
      <c r="G44" s="78"/>
      <c r="H44" s="78"/>
      <c r="I44" s="78"/>
      <c r="J44" s="79"/>
    </row>
    <row r="45" spans="1:10" s="8" customFormat="1" ht="21.75" customHeight="1">
      <c r="A45" s="13">
        <v>24</v>
      </c>
      <c r="B45" s="27" t="s">
        <v>25</v>
      </c>
      <c r="C45" s="18"/>
      <c r="D45" s="18"/>
      <c r="E45" s="18"/>
      <c r="F45" s="18"/>
      <c r="G45" s="39">
        <v>220524.42</v>
      </c>
      <c r="H45" s="25">
        <v>220524.42</v>
      </c>
      <c r="I45" s="5">
        <f>H45-G45</f>
        <v>0</v>
      </c>
      <c r="J45" s="5">
        <f>H45/G45*100</f>
        <v>100</v>
      </c>
    </row>
    <row r="46" spans="1:10" s="8" customFormat="1" ht="43.5" customHeight="1">
      <c r="A46" s="13">
        <v>25</v>
      </c>
      <c r="B46" s="60" t="s">
        <v>26</v>
      </c>
      <c r="C46" s="18"/>
      <c r="D46" s="18"/>
      <c r="E46" s="18"/>
      <c r="F46" s="18"/>
      <c r="G46" s="39">
        <v>103356.03</v>
      </c>
      <c r="H46" s="25">
        <v>103356.03</v>
      </c>
      <c r="I46" s="5">
        <f>H46-G46</f>
        <v>0</v>
      </c>
      <c r="J46" s="5">
        <f>H46/G46*100</f>
        <v>100</v>
      </c>
    </row>
    <row r="47" spans="1:10" s="8" customFormat="1" ht="39.75" customHeight="1">
      <c r="A47" s="13">
        <v>26</v>
      </c>
      <c r="B47" s="60" t="s">
        <v>27</v>
      </c>
      <c r="C47" s="18"/>
      <c r="D47" s="18"/>
      <c r="E47" s="18"/>
      <c r="F47" s="18"/>
      <c r="G47" s="39">
        <v>97000</v>
      </c>
      <c r="H47" s="25">
        <v>97000</v>
      </c>
      <c r="I47" s="5">
        <f>H47-G47</f>
        <v>0</v>
      </c>
      <c r="J47" s="5">
        <f>H47/G47*100</f>
        <v>100</v>
      </c>
    </row>
    <row r="48" spans="1:10" s="8" customFormat="1" ht="22.5" customHeight="1">
      <c r="A48" s="13"/>
      <c r="B48" s="19" t="s">
        <v>4</v>
      </c>
      <c r="C48" s="20"/>
      <c r="D48" s="15"/>
      <c r="E48" s="15"/>
      <c r="F48" s="15"/>
      <c r="G48" s="34">
        <f>SUM(G45:G47)</f>
        <v>420880.45</v>
      </c>
      <c r="H48" s="26">
        <f>SUM(H45:H47)</f>
        <v>420880.45</v>
      </c>
      <c r="I48" s="16">
        <f>H48-G48</f>
        <v>0</v>
      </c>
      <c r="J48" s="16">
        <f>H48/G48*100</f>
        <v>100</v>
      </c>
    </row>
    <row r="49" spans="1:10" s="8" customFormat="1" ht="29.25" customHeight="1" hidden="1">
      <c r="A49" s="87" t="s">
        <v>23</v>
      </c>
      <c r="B49" s="88"/>
      <c r="C49" s="88"/>
      <c r="D49" s="88"/>
      <c r="E49" s="88"/>
      <c r="F49" s="88"/>
      <c r="G49" s="88"/>
      <c r="H49" s="88"/>
      <c r="I49" s="88"/>
      <c r="J49" s="89"/>
    </row>
    <row r="50" spans="1:10" s="8" customFormat="1" ht="20.25" hidden="1">
      <c r="A50" s="36">
        <v>24</v>
      </c>
      <c r="B50" s="37"/>
      <c r="C50" s="38"/>
      <c r="D50" s="38"/>
      <c r="E50" s="38"/>
      <c r="F50" s="38"/>
      <c r="G50" s="33"/>
      <c r="H50" s="39"/>
      <c r="I50" s="40">
        <f>H50-G50</f>
        <v>0</v>
      </c>
      <c r="J50" s="41" t="e">
        <f>H50/G50*100</f>
        <v>#DIV/0!</v>
      </c>
    </row>
    <row r="51" spans="1:10" s="8" customFormat="1" ht="20.25" hidden="1">
      <c r="A51" s="36">
        <v>25</v>
      </c>
      <c r="B51" s="37"/>
      <c r="C51" s="38"/>
      <c r="D51" s="38"/>
      <c r="E51" s="38"/>
      <c r="F51" s="38"/>
      <c r="G51" s="33"/>
      <c r="H51" s="39"/>
      <c r="I51" s="40">
        <f>H51-G51</f>
        <v>0</v>
      </c>
      <c r="J51" s="41" t="e">
        <f>H51/G51*100</f>
        <v>#DIV/0!</v>
      </c>
    </row>
    <row r="52" spans="1:10" s="8" customFormat="1" ht="20.25" hidden="1">
      <c r="A52" s="36">
        <v>26</v>
      </c>
      <c r="B52" s="37"/>
      <c r="C52" s="38"/>
      <c r="D52" s="38"/>
      <c r="E52" s="38"/>
      <c r="F52" s="38"/>
      <c r="G52" s="33"/>
      <c r="H52" s="39"/>
      <c r="I52" s="40">
        <f>H52-G52</f>
        <v>0</v>
      </c>
      <c r="J52" s="41" t="e">
        <f>H52/G52*100</f>
        <v>#DIV/0!</v>
      </c>
    </row>
    <row r="53" spans="1:10" s="8" customFormat="1" ht="20.25" hidden="1">
      <c r="A53" s="36">
        <v>27</v>
      </c>
      <c r="B53" s="37"/>
      <c r="C53" s="38"/>
      <c r="D53" s="38"/>
      <c r="E53" s="38"/>
      <c r="F53" s="38"/>
      <c r="G53" s="33"/>
      <c r="H53" s="39"/>
      <c r="I53" s="40">
        <f>H53-G53</f>
        <v>0</v>
      </c>
      <c r="J53" s="41" t="e">
        <f>H53/G53*100</f>
        <v>#DIV/0!</v>
      </c>
    </row>
    <row r="54" spans="1:10" s="21" customFormat="1" ht="20.25" hidden="1">
      <c r="A54" s="42"/>
      <c r="B54" s="43" t="s">
        <v>4</v>
      </c>
      <c r="C54" s="44"/>
      <c r="D54" s="45"/>
      <c r="E54" s="45"/>
      <c r="F54" s="45"/>
      <c r="G54" s="34">
        <f>SUM(G50:G53)</f>
        <v>0</v>
      </c>
      <c r="H54" s="34">
        <f>SUM(H50:H53)</f>
        <v>0</v>
      </c>
      <c r="I54" s="46">
        <f>H54-G54</f>
        <v>0</v>
      </c>
      <c r="J54" s="47" t="e">
        <f>H54/G54*100</f>
        <v>#DIV/0!</v>
      </c>
    </row>
    <row r="55" spans="1:10" s="21" customFormat="1" ht="30" customHeight="1" hidden="1">
      <c r="A55" s="74" t="s">
        <v>20</v>
      </c>
      <c r="B55" s="75"/>
      <c r="C55" s="75"/>
      <c r="D55" s="75"/>
      <c r="E55" s="75"/>
      <c r="F55" s="75"/>
      <c r="G55" s="75"/>
      <c r="H55" s="75"/>
      <c r="I55" s="75"/>
      <c r="J55" s="76"/>
    </row>
    <row r="56" spans="1:10" s="21" customFormat="1" ht="27" customHeight="1" hidden="1">
      <c r="A56" s="48">
        <v>28</v>
      </c>
      <c r="B56" s="49"/>
      <c r="C56" s="48"/>
      <c r="D56" s="48"/>
      <c r="E56" s="48"/>
      <c r="F56" s="48"/>
      <c r="G56" s="48"/>
      <c r="H56" s="48"/>
      <c r="I56" s="40">
        <f>H56-G56</f>
        <v>0</v>
      </c>
      <c r="J56" s="41" t="e">
        <f>H56/G56*100</f>
        <v>#DIV/0!</v>
      </c>
    </row>
    <row r="57" spans="1:10" s="21" customFormat="1" ht="27" customHeight="1" hidden="1">
      <c r="A57" s="74" t="s">
        <v>21</v>
      </c>
      <c r="B57" s="75"/>
      <c r="C57" s="75"/>
      <c r="D57" s="75"/>
      <c r="E57" s="75"/>
      <c r="F57" s="75"/>
      <c r="G57" s="75"/>
      <c r="H57" s="75"/>
      <c r="I57" s="75"/>
      <c r="J57" s="76"/>
    </row>
    <row r="58" spans="1:10" s="21" customFormat="1" ht="45" customHeight="1" hidden="1">
      <c r="A58" s="48">
        <v>29</v>
      </c>
      <c r="B58" s="49"/>
      <c r="C58" s="48"/>
      <c r="D58" s="48"/>
      <c r="E58" s="48"/>
      <c r="F58" s="48"/>
      <c r="G58" s="48"/>
      <c r="H58" s="48"/>
      <c r="I58" s="40">
        <f>H58-G58</f>
        <v>0</v>
      </c>
      <c r="J58" s="41" t="e">
        <f>H58/G58*100</f>
        <v>#DIV/0!</v>
      </c>
    </row>
    <row r="59" spans="1:10" s="8" customFormat="1" ht="41.25" customHeight="1" hidden="1">
      <c r="A59" s="74" t="s">
        <v>7</v>
      </c>
      <c r="B59" s="75"/>
      <c r="C59" s="75"/>
      <c r="D59" s="75"/>
      <c r="E59" s="75"/>
      <c r="F59" s="75"/>
      <c r="G59" s="75"/>
      <c r="H59" s="75"/>
      <c r="I59" s="75"/>
      <c r="J59" s="76"/>
    </row>
    <row r="60" spans="1:10" s="8" customFormat="1" ht="21.75" customHeight="1" hidden="1">
      <c r="A60" s="48">
        <v>14</v>
      </c>
      <c r="B60" s="49" t="s">
        <v>13</v>
      </c>
      <c r="C60" s="50"/>
      <c r="D60" s="50"/>
      <c r="E60" s="50"/>
      <c r="F60" s="50"/>
      <c r="G60" s="40"/>
      <c r="H60" s="40"/>
      <c r="I60" s="40">
        <f aca="true" t="shared" si="6" ref="I60:I69">H60-G60</f>
        <v>0</v>
      </c>
      <c r="J60" s="51" t="e">
        <f aca="true" t="shared" si="7" ref="J60:J65">H60/G60*100</f>
        <v>#DIV/0!</v>
      </c>
    </row>
    <row r="61" spans="1:10" s="8" customFormat="1" ht="24" customHeight="1" hidden="1">
      <c r="A61" s="48">
        <v>15</v>
      </c>
      <c r="B61" s="49" t="s">
        <v>14</v>
      </c>
      <c r="C61" s="48"/>
      <c r="D61" s="48"/>
      <c r="E61" s="48"/>
      <c r="F61" s="48"/>
      <c r="G61" s="40"/>
      <c r="H61" s="40"/>
      <c r="I61" s="40">
        <f t="shared" si="6"/>
        <v>0</v>
      </c>
      <c r="J61" s="51" t="e">
        <f t="shared" si="7"/>
        <v>#DIV/0!</v>
      </c>
    </row>
    <row r="62" spans="1:10" s="8" customFormat="1" ht="21.75" customHeight="1" hidden="1">
      <c r="A62" s="48">
        <v>16</v>
      </c>
      <c r="B62" s="49" t="s">
        <v>15</v>
      </c>
      <c r="C62" s="48"/>
      <c r="D62" s="48"/>
      <c r="E62" s="48"/>
      <c r="F62" s="48"/>
      <c r="G62" s="40"/>
      <c r="H62" s="40"/>
      <c r="I62" s="40">
        <f t="shared" si="6"/>
        <v>0</v>
      </c>
      <c r="J62" s="51" t="e">
        <f t="shared" si="7"/>
        <v>#DIV/0!</v>
      </c>
    </row>
    <row r="63" spans="1:10" s="8" customFormat="1" ht="20.25" hidden="1">
      <c r="A63" s="36">
        <v>17</v>
      </c>
      <c r="B63" s="37" t="s">
        <v>16</v>
      </c>
      <c r="C63" s="38"/>
      <c r="D63" s="38"/>
      <c r="E63" s="38"/>
      <c r="F63" s="38"/>
      <c r="G63" s="33"/>
      <c r="H63" s="39"/>
      <c r="I63" s="40">
        <f t="shared" si="6"/>
        <v>0</v>
      </c>
      <c r="J63" s="51" t="e">
        <f t="shared" si="7"/>
        <v>#DIV/0!</v>
      </c>
    </row>
    <row r="64" spans="1:10" s="8" customFormat="1" ht="20.25" hidden="1">
      <c r="A64" s="36">
        <v>18</v>
      </c>
      <c r="B64" s="37" t="s">
        <v>17</v>
      </c>
      <c r="C64" s="38"/>
      <c r="D64" s="38"/>
      <c r="E64" s="38"/>
      <c r="F64" s="38"/>
      <c r="G64" s="33"/>
      <c r="H64" s="39"/>
      <c r="I64" s="40">
        <f t="shared" si="6"/>
        <v>0</v>
      </c>
      <c r="J64" s="51" t="e">
        <f t="shared" si="7"/>
        <v>#DIV/0!</v>
      </c>
    </row>
    <row r="65" spans="1:10" s="8" customFormat="1" ht="20.25" hidden="1">
      <c r="A65" s="36">
        <v>19</v>
      </c>
      <c r="B65" s="37" t="s">
        <v>18</v>
      </c>
      <c r="C65" s="38"/>
      <c r="D65" s="38"/>
      <c r="E65" s="38"/>
      <c r="F65" s="38"/>
      <c r="G65" s="33"/>
      <c r="H65" s="39"/>
      <c r="I65" s="52">
        <f t="shared" si="6"/>
        <v>0</v>
      </c>
      <c r="J65" s="51" t="e">
        <f t="shared" si="7"/>
        <v>#DIV/0!</v>
      </c>
    </row>
    <row r="66" spans="1:10" s="8" customFormat="1" ht="20.25" hidden="1">
      <c r="A66" s="36">
        <v>20</v>
      </c>
      <c r="B66" s="37" t="s">
        <v>9</v>
      </c>
      <c r="C66" s="38"/>
      <c r="D66" s="38"/>
      <c r="E66" s="38"/>
      <c r="F66" s="38"/>
      <c r="G66" s="33"/>
      <c r="H66" s="39"/>
      <c r="I66" s="52">
        <f t="shared" si="6"/>
        <v>0</v>
      </c>
      <c r="J66" s="48" t="e">
        <f>H66/G66*100</f>
        <v>#DIV/0!</v>
      </c>
    </row>
    <row r="67" spans="1:10" s="8" customFormat="1" ht="20.25" hidden="1">
      <c r="A67" s="36">
        <v>21</v>
      </c>
      <c r="B67" s="37" t="s">
        <v>10</v>
      </c>
      <c r="C67" s="38"/>
      <c r="D67" s="38"/>
      <c r="E67" s="38"/>
      <c r="F67" s="38"/>
      <c r="G67" s="33"/>
      <c r="H67" s="39"/>
      <c r="I67" s="52">
        <f t="shared" si="6"/>
        <v>0</v>
      </c>
      <c r="J67" s="41" t="e">
        <f>H67/G67*100</f>
        <v>#DIV/0!</v>
      </c>
    </row>
    <row r="68" spans="1:10" s="8" customFormat="1" ht="20.25" hidden="1">
      <c r="A68" s="36">
        <v>22</v>
      </c>
      <c r="B68" s="37" t="s">
        <v>19</v>
      </c>
      <c r="C68" s="38"/>
      <c r="D68" s="38"/>
      <c r="E68" s="38"/>
      <c r="F68" s="38"/>
      <c r="G68" s="33"/>
      <c r="H68" s="39"/>
      <c r="I68" s="52">
        <f t="shared" si="6"/>
        <v>0</v>
      </c>
      <c r="J68" s="41" t="e">
        <f>H68/G68*100</f>
        <v>#DIV/0!</v>
      </c>
    </row>
    <row r="69" spans="1:10" s="21" customFormat="1" ht="20.25" hidden="1">
      <c r="A69" s="42"/>
      <c r="B69" s="43" t="s">
        <v>4</v>
      </c>
      <c r="C69" s="44"/>
      <c r="D69" s="45"/>
      <c r="E69" s="45"/>
      <c r="F69" s="45"/>
      <c r="G69" s="34">
        <f>SUM(G60:G68)</f>
        <v>0</v>
      </c>
      <c r="H69" s="34">
        <f>SUM(H60:H68)</f>
        <v>0</v>
      </c>
      <c r="I69" s="46">
        <f t="shared" si="6"/>
        <v>0</v>
      </c>
      <c r="J69" s="53" t="e">
        <f>H69/G69*100</f>
        <v>#DIV/0!</v>
      </c>
    </row>
    <row r="70" spans="1:10" s="21" customFormat="1" ht="20.25" hidden="1">
      <c r="A70" s="74" t="s">
        <v>22</v>
      </c>
      <c r="B70" s="75"/>
      <c r="C70" s="75"/>
      <c r="D70" s="75"/>
      <c r="E70" s="75"/>
      <c r="F70" s="75"/>
      <c r="G70" s="75"/>
      <c r="H70" s="75"/>
      <c r="I70" s="75"/>
      <c r="J70" s="76"/>
    </row>
    <row r="71" spans="1:10" s="21" customFormat="1" ht="20.25" hidden="1">
      <c r="A71" s="48">
        <v>30</v>
      </c>
      <c r="B71" s="49"/>
      <c r="C71" s="48"/>
      <c r="D71" s="48"/>
      <c r="E71" s="48"/>
      <c r="F71" s="48"/>
      <c r="G71" s="48"/>
      <c r="H71" s="48"/>
      <c r="I71" s="40">
        <f>H71-G71</f>
        <v>0</v>
      </c>
      <c r="J71" s="41" t="e">
        <f>H71/G71*100</f>
        <v>#DIV/0!</v>
      </c>
    </row>
    <row r="72" spans="1:10" s="21" customFormat="1" ht="24.75" customHeight="1">
      <c r="A72" s="64"/>
      <c r="B72" s="75" t="s">
        <v>65</v>
      </c>
      <c r="C72" s="75"/>
      <c r="D72" s="75"/>
      <c r="E72" s="75"/>
      <c r="F72" s="75"/>
      <c r="G72" s="75"/>
      <c r="H72" s="75"/>
      <c r="I72" s="75"/>
      <c r="J72" s="63"/>
    </row>
    <row r="73" spans="1:10" s="21" customFormat="1" ht="18.75" customHeight="1">
      <c r="A73" s="74" t="s">
        <v>37</v>
      </c>
      <c r="B73" s="75"/>
      <c r="C73" s="75"/>
      <c r="D73" s="75"/>
      <c r="E73" s="75"/>
      <c r="F73" s="75"/>
      <c r="G73" s="75"/>
      <c r="H73" s="75"/>
      <c r="I73" s="75"/>
      <c r="J73" s="76"/>
    </row>
    <row r="74" spans="1:10" s="21" customFormat="1" ht="20.25">
      <c r="A74" s="48">
        <v>27</v>
      </c>
      <c r="B74" s="49" t="s">
        <v>55</v>
      </c>
      <c r="C74" s="48"/>
      <c r="D74" s="48"/>
      <c r="E74" s="48"/>
      <c r="F74" s="48"/>
      <c r="G74" s="40">
        <v>3400000</v>
      </c>
      <c r="H74" s="25">
        <v>0</v>
      </c>
      <c r="I74" s="5">
        <f>H74-G74</f>
        <v>-3400000</v>
      </c>
      <c r="J74" s="5">
        <f>H74/G74*100</f>
        <v>0</v>
      </c>
    </row>
    <row r="75" spans="1:10" s="21" customFormat="1" ht="18.75" customHeight="1">
      <c r="A75" s="48"/>
      <c r="B75" s="19" t="s">
        <v>4</v>
      </c>
      <c r="C75" s="48"/>
      <c r="D75" s="48"/>
      <c r="E75" s="48"/>
      <c r="F75" s="48"/>
      <c r="G75" s="46">
        <f>G74</f>
        <v>3400000</v>
      </c>
      <c r="H75" s="25">
        <v>0</v>
      </c>
      <c r="I75" s="16">
        <f>H75-G75</f>
        <v>-3400000</v>
      </c>
      <c r="J75" s="16">
        <f>H75/G75*100</f>
        <v>0</v>
      </c>
    </row>
    <row r="76" spans="1:10" s="21" customFormat="1" ht="23.25" customHeight="1">
      <c r="A76" s="74" t="s">
        <v>67</v>
      </c>
      <c r="B76" s="75"/>
      <c r="C76" s="75"/>
      <c r="D76" s="75"/>
      <c r="E76" s="75"/>
      <c r="F76" s="75"/>
      <c r="G76" s="75"/>
      <c r="H76" s="75"/>
      <c r="I76" s="75"/>
      <c r="J76" s="76"/>
    </row>
    <row r="77" spans="1:10" s="21" customFormat="1" ht="20.25">
      <c r="A77" s="74" t="s">
        <v>66</v>
      </c>
      <c r="B77" s="75"/>
      <c r="C77" s="75"/>
      <c r="D77" s="75"/>
      <c r="E77" s="75"/>
      <c r="F77" s="75"/>
      <c r="G77" s="75"/>
      <c r="H77" s="75"/>
      <c r="I77" s="75"/>
      <c r="J77" s="76"/>
    </row>
    <row r="78" spans="1:10" s="21" customFormat="1" ht="41.25" customHeight="1">
      <c r="A78" s="48">
        <v>28</v>
      </c>
      <c r="B78" s="90" t="s">
        <v>60</v>
      </c>
      <c r="C78" s="90"/>
      <c r="D78" s="90"/>
      <c r="E78" s="90"/>
      <c r="F78" s="90"/>
      <c r="G78" s="40">
        <v>738000</v>
      </c>
      <c r="H78" s="25">
        <v>0</v>
      </c>
      <c r="I78" s="5">
        <f>H78-G78</f>
        <v>-738000</v>
      </c>
      <c r="J78" s="5">
        <f>H78/G78*100</f>
        <v>0</v>
      </c>
    </row>
    <row r="79" spans="1:10" s="21" customFormat="1" ht="42.75" customHeight="1">
      <c r="A79" s="48">
        <v>29</v>
      </c>
      <c r="B79" s="90" t="s">
        <v>77</v>
      </c>
      <c r="C79" s="90"/>
      <c r="D79" s="90"/>
      <c r="E79" s="90"/>
      <c r="F79" s="90"/>
      <c r="G79" s="40">
        <v>2562000</v>
      </c>
      <c r="H79" s="25">
        <v>0</v>
      </c>
      <c r="I79" s="5">
        <f>H79-G79</f>
        <v>-2562000</v>
      </c>
      <c r="J79" s="5">
        <f>H79/G79*100</f>
        <v>0</v>
      </c>
    </row>
    <row r="80" spans="1:10" s="21" customFormat="1" ht="37.5" customHeight="1">
      <c r="A80" s="48">
        <v>30</v>
      </c>
      <c r="B80" s="83" t="s">
        <v>58</v>
      </c>
      <c r="C80" s="83"/>
      <c r="D80" s="83"/>
      <c r="E80" s="83"/>
      <c r="F80" s="83"/>
      <c r="G80" s="40">
        <v>2529620</v>
      </c>
      <c r="H80" s="40">
        <v>654033.85</v>
      </c>
      <c r="I80" s="5">
        <f>H80-G80</f>
        <v>-1875586.15</v>
      </c>
      <c r="J80" s="5">
        <f>H80/G80*100</f>
        <v>25.855023679445928</v>
      </c>
    </row>
    <row r="81" spans="1:10" s="21" customFormat="1" ht="20.25">
      <c r="A81" s="48">
        <v>31</v>
      </c>
      <c r="B81" s="86" t="s">
        <v>59</v>
      </c>
      <c r="C81" s="86"/>
      <c r="D81" s="86"/>
      <c r="E81" s="86"/>
      <c r="F81" s="86"/>
      <c r="G81" s="40">
        <v>5400000</v>
      </c>
      <c r="H81" s="25">
        <v>0</v>
      </c>
      <c r="I81" s="5">
        <f>H81-G81</f>
        <v>-5400000</v>
      </c>
      <c r="J81" s="5">
        <f>H81/G81*100</f>
        <v>0</v>
      </c>
    </row>
    <row r="82" spans="1:10" s="21" customFormat="1" ht="20.25" customHeight="1">
      <c r="A82" s="74" t="s">
        <v>37</v>
      </c>
      <c r="B82" s="75"/>
      <c r="C82" s="75"/>
      <c r="D82" s="75"/>
      <c r="E82" s="75"/>
      <c r="F82" s="75"/>
      <c r="G82" s="75"/>
      <c r="H82" s="75"/>
      <c r="I82" s="75"/>
      <c r="J82" s="76"/>
    </row>
    <row r="83" spans="1:10" s="21" customFormat="1" ht="19.5" customHeight="1">
      <c r="A83" s="48">
        <v>32</v>
      </c>
      <c r="B83" s="90" t="s">
        <v>79</v>
      </c>
      <c r="C83" s="90"/>
      <c r="D83" s="90"/>
      <c r="E83" s="90"/>
      <c r="F83" s="90"/>
      <c r="G83" s="40">
        <v>9881989</v>
      </c>
      <c r="H83" s="25">
        <v>0</v>
      </c>
      <c r="I83" s="5">
        <f>H83-G83</f>
        <v>-9881989</v>
      </c>
      <c r="J83" s="5">
        <f>H83/G83*100</f>
        <v>0</v>
      </c>
    </row>
    <row r="84" spans="1:10" s="21" customFormat="1" ht="40.5" customHeight="1">
      <c r="A84" s="48">
        <v>33</v>
      </c>
      <c r="B84" s="90" t="s">
        <v>76</v>
      </c>
      <c r="C84" s="90"/>
      <c r="D84" s="90"/>
      <c r="E84" s="90"/>
      <c r="F84" s="90"/>
      <c r="G84" s="40">
        <v>535535</v>
      </c>
      <c r="H84" s="25">
        <v>0</v>
      </c>
      <c r="I84" s="5">
        <f>H84-G84</f>
        <v>-535535</v>
      </c>
      <c r="J84" s="5">
        <f>H84/G84*100</f>
        <v>0</v>
      </c>
    </row>
    <row r="85" spans="1:10" s="21" customFormat="1" ht="39.75" customHeight="1">
      <c r="A85" s="48">
        <v>34</v>
      </c>
      <c r="B85" s="90" t="s">
        <v>56</v>
      </c>
      <c r="C85" s="90"/>
      <c r="D85" s="90"/>
      <c r="E85" s="90"/>
      <c r="F85" s="90"/>
      <c r="G85" s="40">
        <v>4600000</v>
      </c>
      <c r="H85" s="25">
        <v>0</v>
      </c>
      <c r="I85" s="5">
        <f>H85-G85</f>
        <v>-4600000</v>
      </c>
      <c r="J85" s="5">
        <f>H85/G85*100</f>
        <v>0</v>
      </c>
    </row>
    <row r="86" spans="1:10" s="21" customFormat="1" ht="36.75" customHeight="1">
      <c r="A86" s="48">
        <v>35</v>
      </c>
      <c r="B86" s="90" t="s">
        <v>57</v>
      </c>
      <c r="C86" s="90"/>
      <c r="D86" s="90"/>
      <c r="E86" s="90"/>
      <c r="F86" s="90"/>
      <c r="G86" s="40">
        <v>4470380</v>
      </c>
      <c r="H86" s="40">
        <v>78200</v>
      </c>
      <c r="I86" s="5">
        <f>H86-G86</f>
        <v>-4392180</v>
      </c>
      <c r="J86" s="5">
        <f>H86/G86*100</f>
        <v>1.7492920064960922</v>
      </c>
    </row>
    <row r="87" spans="1:10" s="21" customFormat="1" ht="21.75" customHeight="1">
      <c r="A87" s="48"/>
      <c r="B87" s="19" t="s">
        <v>4</v>
      </c>
      <c r="C87" s="65"/>
      <c r="D87" s="65"/>
      <c r="E87" s="65"/>
      <c r="F87" s="65"/>
      <c r="G87" s="46">
        <f>G78+G79+G80+G81+G83+G84+G85+G86</f>
        <v>30717524</v>
      </c>
      <c r="H87" s="46">
        <f>H78+H79+H80+H81+H83+H84+H85+H86</f>
        <v>732233.85</v>
      </c>
      <c r="I87" s="16">
        <f>H87-G87</f>
        <v>-29985290.15</v>
      </c>
      <c r="J87" s="16">
        <f>H87/G87*100</f>
        <v>2.3837658595139373</v>
      </c>
    </row>
    <row r="88" spans="1:10" s="21" customFormat="1" ht="26.25" customHeight="1">
      <c r="A88" s="74" t="s">
        <v>68</v>
      </c>
      <c r="B88" s="75"/>
      <c r="C88" s="75"/>
      <c r="D88" s="75"/>
      <c r="E88" s="75"/>
      <c r="F88" s="75"/>
      <c r="G88" s="75"/>
      <c r="H88" s="75"/>
      <c r="I88" s="75"/>
      <c r="J88" s="76"/>
    </row>
    <row r="89" spans="1:10" s="21" customFormat="1" ht="20.25">
      <c r="A89" s="74" t="s">
        <v>66</v>
      </c>
      <c r="B89" s="75"/>
      <c r="C89" s="75"/>
      <c r="D89" s="75"/>
      <c r="E89" s="75"/>
      <c r="F89" s="75"/>
      <c r="G89" s="75"/>
      <c r="H89" s="75"/>
      <c r="I89" s="75"/>
      <c r="J89" s="76"/>
    </row>
    <row r="90" spans="1:10" s="21" customFormat="1" ht="24" customHeight="1">
      <c r="A90" s="48">
        <v>36</v>
      </c>
      <c r="B90" s="48" t="s">
        <v>31</v>
      </c>
      <c r="C90" s="50"/>
      <c r="D90" s="50"/>
      <c r="E90" s="50"/>
      <c r="F90" s="50"/>
      <c r="G90" s="40">
        <v>2600000</v>
      </c>
      <c r="H90" s="25">
        <v>2600000</v>
      </c>
      <c r="I90" s="5">
        <f>H90-G90</f>
        <v>0</v>
      </c>
      <c r="J90" s="5">
        <f>H90/G90*100</f>
        <v>100</v>
      </c>
    </row>
    <row r="91" spans="1:10" s="21" customFormat="1" ht="60.75">
      <c r="A91" s="48">
        <v>37</v>
      </c>
      <c r="B91" s="49" t="s">
        <v>32</v>
      </c>
      <c r="C91" s="50"/>
      <c r="D91" s="50"/>
      <c r="E91" s="50"/>
      <c r="F91" s="50"/>
      <c r="G91" s="40">
        <v>3500</v>
      </c>
      <c r="H91" s="25">
        <v>3500</v>
      </c>
      <c r="I91" s="5">
        <f>H91-G91</f>
        <v>0</v>
      </c>
      <c r="J91" s="5">
        <f>H91/G91*100</f>
        <v>100</v>
      </c>
    </row>
    <row r="92" spans="1:10" s="21" customFormat="1" ht="20.25">
      <c r="A92" s="48">
        <v>38</v>
      </c>
      <c r="B92" s="49" t="s">
        <v>61</v>
      </c>
      <c r="C92" s="50"/>
      <c r="D92" s="50"/>
      <c r="E92" s="50"/>
      <c r="F92" s="50"/>
      <c r="G92" s="40">
        <v>60000</v>
      </c>
      <c r="H92" s="25">
        <v>60000</v>
      </c>
      <c r="I92" s="5">
        <f>H92-G92</f>
        <v>0</v>
      </c>
      <c r="J92" s="5">
        <f>H92/G92*100</f>
        <v>100</v>
      </c>
    </row>
    <row r="93" spans="1:10" s="21" customFormat="1" ht="20.25">
      <c r="A93" s="48">
        <v>39</v>
      </c>
      <c r="B93" s="49" t="s">
        <v>62</v>
      </c>
      <c r="C93" s="50"/>
      <c r="D93" s="50"/>
      <c r="E93" s="50"/>
      <c r="F93" s="50"/>
      <c r="G93" s="40">
        <v>223960</v>
      </c>
      <c r="H93" s="25">
        <v>0</v>
      </c>
      <c r="I93" s="5">
        <f>H93-G93</f>
        <v>-223960</v>
      </c>
      <c r="J93" s="5">
        <f>H93/G93*100</f>
        <v>0</v>
      </c>
    </row>
    <row r="94" spans="1:10" s="21" customFormat="1" ht="18.75" customHeight="1">
      <c r="A94" s="50"/>
      <c r="B94" s="61" t="s">
        <v>4</v>
      </c>
      <c r="C94" s="50"/>
      <c r="D94" s="50"/>
      <c r="E94" s="50"/>
      <c r="F94" s="50"/>
      <c r="G94" s="46">
        <f>G90+G91+G92+G93</f>
        <v>2887460</v>
      </c>
      <c r="H94" s="46">
        <f>H90+H91+H92+H93</f>
        <v>2663500</v>
      </c>
      <c r="I94" s="16">
        <f>H94-G94</f>
        <v>-223960</v>
      </c>
      <c r="J94" s="16">
        <f>H94/G94*100</f>
        <v>92.24370207725822</v>
      </c>
    </row>
    <row r="95" spans="1:10" s="21" customFormat="1" ht="24" customHeight="1">
      <c r="A95" s="74" t="s">
        <v>69</v>
      </c>
      <c r="B95" s="75"/>
      <c r="C95" s="75"/>
      <c r="D95" s="75"/>
      <c r="E95" s="75"/>
      <c r="F95" s="75"/>
      <c r="G95" s="75"/>
      <c r="H95" s="75"/>
      <c r="I95" s="75"/>
      <c r="J95" s="76"/>
    </row>
    <row r="96" spans="1:10" s="21" customFormat="1" ht="18.75" customHeight="1">
      <c r="A96" s="74" t="s">
        <v>66</v>
      </c>
      <c r="B96" s="75"/>
      <c r="C96" s="75"/>
      <c r="D96" s="75"/>
      <c r="E96" s="75"/>
      <c r="F96" s="75"/>
      <c r="G96" s="75"/>
      <c r="H96" s="75"/>
      <c r="I96" s="75"/>
      <c r="J96" s="76"/>
    </row>
    <row r="97" spans="1:10" s="21" customFormat="1" ht="20.25">
      <c r="A97" s="48">
        <v>40</v>
      </c>
      <c r="B97" s="49" t="s">
        <v>33</v>
      </c>
      <c r="C97" s="50"/>
      <c r="D97" s="50"/>
      <c r="E97" s="50"/>
      <c r="F97" s="50"/>
      <c r="G97" s="40">
        <v>128717</v>
      </c>
      <c r="H97" s="25">
        <v>128717</v>
      </c>
      <c r="I97" s="5">
        <f>H97-G97</f>
        <v>0</v>
      </c>
      <c r="J97" s="5">
        <f>H97/G97*100</f>
        <v>100</v>
      </c>
    </row>
    <row r="98" spans="1:10" s="21" customFormat="1" ht="18.75" customHeight="1">
      <c r="A98" s="50"/>
      <c r="B98" s="61" t="s">
        <v>4</v>
      </c>
      <c r="C98" s="50"/>
      <c r="D98" s="50"/>
      <c r="E98" s="50"/>
      <c r="F98" s="50"/>
      <c r="G98" s="46">
        <f>G97</f>
        <v>128717</v>
      </c>
      <c r="H98" s="46">
        <f>H97</f>
        <v>128717</v>
      </c>
      <c r="I98" s="5">
        <f>H98-G98</f>
        <v>0</v>
      </c>
      <c r="J98" s="5">
        <f>H98/G98*100</f>
        <v>100</v>
      </c>
    </row>
    <row r="99" spans="1:10" s="8" customFormat="1" ht="34.5" customHeight="1">
      <c r="A99" s="54"/>
      <c r="B99" s="55" t="s">
        <v>8</v>
      </c>
      <c r="C99" s="45">
        <f>SUM(C6:C66)</f>
        <v>0</v>
      </c>
      <c r="D99" s="45">
        <f>SUM(D6:D66)</f>
        <v>0</v>
      </c>
      <c r="E99" s="45">
        <f>SUM(E6:E66)</f>
        <v>0</v>
      </c>
      <c r="F99" s="45">
        <f>SUM(F6:F66)</f>
        <v>0</v>
      </c>
      <c r="G99" s="72">
        <f>G36+G42+G48+G75+G87+G94+G98</f>
        <v>119978652.45</v>
      </c>
      <c r="H99" s="72">
        <f>H36+H42+H48+H75+H87+H94+H98</f>
        <v>57758776.68000001</v>
      </c>
      <c r="I99" s="46">
        <f>H99-G99</f>
        <v>-62219875.769999996</v>
      </c>
      <c r="J99" s="46">
        <f>H99/G99*100</f>
        <v>48.14087798166465</v>
      </c>
    </row>
    <row r="100" spans="1:10" ht="20.25">
      <c r="A100" s="56"/>
      <c r="B100" s="57"/>
      <c r="C100" s="58"/>
      <c r="D100" s="58"/>
      <c r="E100" s="58"/>
      <c r="F100" s="58"/>
      <c r="G100" s="59"/>
      <c r="H100" s="59"/>
      <c r="I100" s="57"/>
      <c r="J100" s="57"/>
    </row>
    <row r="101" spans="1:7" ht="20.25">
      <c r="A101" s="4"/>
      <c r="G101" s="35"/>
    </row>
  </sheetData>
  <sheetProtection/>
  <mergeCells count="34">
    <mergeCell ref="A96:J96"/>
    <mergeCell ref="A82:J82"/>
    <mergeCell ref="B83:F83"/>
    <mergeCell ref="B84:F84"/>
    <mergeCell ref="B85:F85"/>
    <mergeCell ref="B86:F86"/>
    <mergeCell ref="B81:F81"/>
    <mergeCell ref="A88:J88"/>
    <mergeCell ref="A95:J95"/>
    <mergeCell ref="A44:J44"/>
    <mergeCell ref="A73:J73"/>
    <mergeCell ref="A77:J77"/>
    <mergeCell ref="A89:J89"/>
    <mergeCell ref="A49:J49"/>
    <mergeCell ref="B78:F78"/>
    <mergeCell ref="B79:F79"/>
    <mergeCell ref="B80:F80"/>
    <mergeCell ref="A9:J9"/>
    <mergeCell ref="A2:J2"/>
    <mergeCell ref="A6:J6"/>
    <mergeCell ref="A37:J37"/>
    <mergeCell ref="A12:J12"/>
    <mergeCell ref="A13:J13"/>
    <mergeCell ref="A22:J22"/>
    <mergeCell ref="A76:J76"/>
    <mergeCell ref="B72:I72"/>
    <mergeCell ref="A3:J3"/>
    <mergeCell ref="A57:J57"/>
    <mergeCell ref="A70:J70"/>
    <mergeCell ref="A59:J59"/>
    <mergeCell ref="A38:J38"/>
    <mergeCell ref="A40:J40"/>
    <mergeCell ref="A43:J43"/>
    <mergeCell ref="A55:J55"/>
  </mergeCells>
  <printOptions/>
  <pageMargins left="0.3937007874015748" right="0.1968503937007874" top="0.1968503937007874" bottom="0.1968503937007874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Лина Петровна</dc:creator>
  <cp:keywords/>
  <dc:description/>
  <cp:lastModifiedBy>Бондарчук</cp:lastModifiedBy>
  <cp:lastPrinted>2023-07-19T06:43:10Z</cp:lastPrinted>
  <dcterms:created xsi:type="dcterms:W3CDTF">2013-11-07T08:21:37Z</dcterms:created>
  <dcterms:modified xsi:type="dcterms:W3CDTF">2023-07-19T06:43:11Z</dcterms:modified>
  <cp:category/>
  <cp:version/>
  <cp:contentType/>
  <cp:contentStatus/>
</cp:coreProperties>
</file>