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-30" windowWidth="11010" windowHeight="10110" tabRatio="500"/>
  </bookViews>
  <sheets>
    <sheet name="Лист1" sheetId="1" r:id="rId1"/>
  </sheets>
  <definedNames>
    <definedName name="_xlnm.Print_Titles" localSheetId="0">Лист1!$69:$70</definedName>
    <definedName name="_xlnm.Print_Area" localSheetId="0">Лист1!$A$1:$E$159</definedName>
  </definedNames>
  <calcPr calcId="125725" fullCalcOnLoad="1"/>
</workbook>
</file>

<file path=xl/calcChain.xml><?xml version="1.0" encoding="utf-8"?>
<calcChain xmlns="http://schemas.openxmlformats.org/spreadsheetml/2006/main">
  <c r="D63" i="1"/>
  <c r="C63"/>
  <c r="C107"/>
  <c r="D146"/>
  <c r="D145"/>
  <c r="D23"/>
  <c r="E114"/>
  <c r="D101"/>
  <c r="C101"/>
  <c r="C134"/>
  <c r="D31"/>
  <c r="C31"/>
  <c r="D96"/>
  <c r="C96"/>
  <c r="D99"/>
  <c r="C99"/>
  <c r="D150"/>
  <c r="C150"/>
  <c r="C149"/>
  <c r="C148"/>
  <c r="D29"/>
  <c r="C126"/>
  <c r="D86"/>
  <c r="D84"/>
  <c r="C86"/>
  <c r="C21"/>
  <c r="C20"/>
  <c r="D21"/>
  <c r="D139"/>
  <c r="C139"/>
  <c r="D134"/>
  <c r="D133"/>
  <c r="D125"/>
  <c r="D157"/>
  <c r="D91"/>
  <c r="D90"/>
  <c r="D89"/>
  <c r="D60"/>
  <c r="C23"/>
  <c r="C60"/>
  <c r="D107"/>
  <c r="D11"/>
  <c r="D48"/>
  <c r="D18"/>
  <c r="D27"/>
  <c r="D35"/>
  <c r="D46"/>
  <c r="D51"/>
  <c r="D53"/>
  <c r="D72"/>
  <c r="C72"/>
  <c r="C129"/>
  <c r="C128"/>
  <c r="C11"/>
  <c r="C18"/>
  <c r="C27"/>
  <c r="C29"/>
  <c r="C35"/>
  <c r="C46"/>
  <c r="C48"/>
  <c r="C53"/>
  <c r="C78"/>
  <c r="C80"/>
  <c r="C84"/>
  <c r="D78"/>
  <c r="D80"/>
  <c r="C91"/>
  <c r="C90"/>
  <c r="C89"/>
  <c r="C105"/>
  <c r="D105"/>
  <c r="C118"/>
  <c r="C117"/>
  <c r="C116"/>
  <c r="D118"/>
  <c r="D117"/>
  <c r="D116"/>
  <c r="D122"/>
  <c r="D126"/>
  <c r="D129"/>
  <c r="D128"/>
  <c r="C143"/>
  <c r="C146"/>
  <c r="C145"/>
  <c r="C142"/>
  <c r="D143"/>
  <c r="D149"/>
  <c r="D148"/>
  <c r="C155"/>
  <c r="D155"/>
  <c r="D26"/>
  <c r="D20"/>
  <c r="C26"/>
  <c r="C59"/>
  <c r="C95"/>
  <c r="C94"/>
  <c r="C71"/>
  <c r="C34"/>
  <c r="C10"/>
  <c r="C9"/>
  <c r="D59"/>
  <c r="D34"/>
  <c r="C58"/>
  <c r="C114"/>
  <c r="E115"/>
  <c r="D142"/>
  <c r="F115"/>
  <c r="D95"/>
  <c r="D94"/>
  <c r="D71"/>
  <c r="D58"/>
  <c r="D10"/>
  <c r="D9"/>
  <c r="D114"/>
  <c r="G115"/>
  <c r="C133"/>
  <c r="C125"/>
  <c r="C157"/>
  <c r="C158"/>
  <c r="H158"/>
  <c r="D158"/>
</calcChain>
</file>

<file path=xl/sharedStrings.xml><?xml version="1.0" encoding="utf-8"?>
<sst xmlns="http://schemas.openxmlformats.org/spreadsheetml/2006/main" count="163" uniqueCount="145">
  <si>
    <t>Код доходів</t>
  </si>
  <si>
    <t>Доходи</t>
  </si>
  <si>
    <t>Загальний фонд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</si>
  <si>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</si>
  <si>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</si>
  <si>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</si>
  <si>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</si>
  <si>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Податок на доходи фізичних осіб з грошового забезпечення, грошових винагород та інших виплат, одержаних військослужбовцями та особами рядового і начальницького складу, що сплачується податковими агентами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</si>
  <si>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</si>
  <si>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</si>
  <si>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</si>
  <si>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</si>
  <si>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</si>
  <si>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</si>
  <si>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</si>
  <si>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</si>
  <si>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 xml:space="preserve">Акцизний податок з ввезених на митну територіюУкраїни підакцизних товарів (продукції) 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</si>
  <si>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</si>
  <si>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</si>
  <si>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</si>
  <si>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</si>
  <si>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</si>
  <si>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</si>
  <si>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</si>
  <si>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</si>
  <si>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</si>
  <si>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</si>
  <si>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</si>
  <si>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 осіб</t>
  </si>
  <si>
    <t>Збір за місця для паркування транспортних засобів</t>
  </si>
  <si>
    <t>Збір за місця для паркування транспортних засобів, сплачений юридичними 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</si>
  <si>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</si>
  <si>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</si>
  <si>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</si>
  <si>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справлявся до 1 січня 2015 року</t>
  </si>
  <si>
    <t>Єдиний податок</t>
  </si>
  <si>
    <t>Єдиний податок  з фізичних осіб, нарахований до 1 січня 2011 року</t>
  </si>
  <si>
    <t>Єдиний податок 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</si>
  <si>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</si>
  <si>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</si>
  <si>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</si>
  <si>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</si>
  <si>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</si>
  <si>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</si>
  <si>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</si>
  <si>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</si>
  <si>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</si>
  <si>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</si>
  <si>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</si>
  <si>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</si>
  <si>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</si>
  <si>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</si>
  <si>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</si>
  <si>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</si>
  <si>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</si>
  <si>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</si>
  <si>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</si>
  <si>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</si>
  <si>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</si>
  <si>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</si>
  <si>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</si>
  <si>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</si>
  <si>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</si>
  <si>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 від реалізації безхазяйного майна, знахідок, спадкового майна, майна, одержаного територіальною громадаю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</si>
  <si>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дорогоцінних металів і дорогоцінного каміння</t>
  </si>
  <si>
    <t>Офіційні трансферти</t>
  </si>
  <si>
    <t>Від органів державного управління</t>
  </si>
  <si>
    <t xml:space="preserve">Дотації з державного бюджету місцевим бюджетам </t>
  </si>
  <si>
    <t xml:space="preserve"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</t>
  </si>
  <si>
    <t>Субвенції з державного бюджету місцевим бюджетам</t>
  </si>
  <si>
    <t>Освітня субвенція з державного бюджету місцевим бюджетам</t>
  </si>
  <si>
    <t xml:space="preserve">Дотації з місцевих бюджетів іншим місцевим бюджетам </t>
  </si>
  <si>
    <t>Інші дотації з місцевого бюджету</t>
  </si>
  <si>
    <t xml:space="preserve"> 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</si>
  <si>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</si>
  <si>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с особливими освітніми потребами за рахунок відповідної субвенції з державного бюджету</t>
  </si>
  <si>
    <t xml:space="preserve">Інші субвенції з місцевого бюджету </t>
  </si>
  <si>
    <t>Усього</t>
  </si>
  <si>
    <t>Спеціальний фонд</t>
  </si>
  <si>
    <t xml:space="preserve">Податкові надходження </t>
  </si>
  <si>
    <t>Інші податки та збори</t>
  </si>
  <si>
    <t>Екологічний 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</si>
  <si>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</si>
  <si>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</si>
  <si>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Збір за забруднення навколишнього природного середовища</t>
  </si>
  <si>
    <t>Інші збори за забруднення навколишнього природного середовища до Фонду охорони навколишнього природного середовища</t>
  </si>
  <si>
    <t>Надходження від сплати збору за забруднення навколишнього природного середовища фізичними особами</t>
  </si>
  <si>
    <t xml:space="preserve">Неподаткові надходження </t>
  </si>
  <si>
    <t>Інші надходження до фондів охорони навколишнього природного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</si>
  <si>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</si>
  <si>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</si>
  <si>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</si>
  <si>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</si>
  <si>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надається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</si>
  <si>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</si>
  <si>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</si>
  <si>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</si>
  <si>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</si>
  <si>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</si>
  <si>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 від продажу землі і нематеріальних активів</t>
  </si>
  <si>
    <t xml:space="preserve">Кошти  від продажу землі 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</si>
  <si>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</si>
  <si>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</si>
  <si>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</t>
  </si>
  <si>
    <t>Рентна плата за користування надрами для видобування корисних копалин місцевого значення</t>
  </si>
  <si>
    <t xml:space="preserve"> 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</si>
  <si>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</si>
  <si>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Надходження коштів від відшкодування втрат сільськогосподарського і лісогосподарського виробництва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</si>
  <si>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</si>
  <si>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Республики Крим</t>
  </si>
  <si>
    <t xml:space="preserve"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 </t>
  </si>
  <si>
    <t>Рентна плата за користування надрами загальнодержавного значення</t>
  </si>
  <si>
    <t>Рентна плата за користування надрами для видовування інших користних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</si>
  <si>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</si>
  <si>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</si>
  <si>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Збір за провадження торгівельної діяльності (роздрібна, оптова, валютними цінностями, ресторанне господарство, із придбанням торгового патенту), що справлявся до 1 січня 2015 року</t>
  </si>
  <si>
    <t>Плата за скорочення термінів надання послуг у сфері державної реєстрації речових прав на нерухоме  майно та їх обтяжень і державної реєстрації  юридичних осіб, фізичних осіб - підприємців та громадських формувань, а також плата  за надання інших платних послуг, пов'язаних з такою державною реєстрацією</t>
  </si>
  <si>
    <t xml:space="preserve">Надходження від орендної плати за користування майновим комплексом та іншим майном, що перебуває в комунальній власності </t>
  </si>
  <si>
    <t>Кошти за шкоду, що заподіяна на земельних  ділянках державної та комунальної власності, які не надані у користування та не передані у власність, внаслідок їх самовільного зайняття,  використання не за цільовим призначенням, зняття грунтового покриву (родючого шару грунту) без спеціального дозволу; відшкодування збитків за погіршення  якості грунтовго покриву тощо та за неодержання доходів у звязку з тимчасовим невикористанням земельних ділянок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</si>
  <si>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</si>
  <si>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Базова дотація </t>
  </si>
  <si>
    <t>41040000</t>
  </si>
  <si>
    <t>Дотації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</si>
  <si>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</si>
  <si>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 xml:space="preserve">                     грн</t>
  </si>
  <si>
    <t xml:space="preserve">                                                 продовження додатку 1</t>
  </si>
  <si>
    <t>Акцизний податок з реалізації виробниками та /або імпортерами, у тому числі в роздрійній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</t>
  </si>
  <si>
    <t>Акцизний податок з реалізації суб'єктами господарювання 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</si>
  <si>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      до рішення виконавчого комітету </t>
  </si>
  <si>
    <t xml:space="preserve">      Додаток 1</t>
  </si>
  <si>
    <t xml:space="preserve">      від                     </t>
  </si>
  <si>
    <t xml:space="preserve">      №  </t>
  </si>
  <si>
    <t xml:space="preserve">Начальник фінансового управління </t>
  </si>
  <si>
    <t>Раїса РОЇК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</si>
  <si>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</si>
  <si>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</si>
  <si>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Уточнений план 
на 2023 рік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</si>
  <si>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</si>
  <si>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Звіт про виконання бюджету Павлоградської міської територіальної громади за І півріччя 2023 року</t>
  </si>
  <si>
    <t>Виконано за 
І півріччя                     2023 року</t>
  </si>
  <si>
    <t>Податок на доходи фізичних осіб із доходів спеціалістів резидента Дія Сіті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</si>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</sst>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i/>
      <sz val="14"/>
      <name val="Times New Roman"/>
      <family val="1"/>
      <charset val="204"/>
    </font>
    <font>
      <sz val="8"/>
      <name val="Arial Cyr"/>
      <charset val="204"/>
    </font>
    <font>
      <b/>
      <sz val="14"/>
      <color indexed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2" fillId="0" borderId="0"/>
  </cellStyleXfs>
  <cellXfs count="12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6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Border="1"/>
    <xf numFmtId="0" fontId="3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NumberFormat="1" applyFont="1" applyFill="1" applyBorder="1" applyAlignment="1" applyProtection="1">
      <alignment vertical="top" wrapText="1"/>
    </xf>
    <xf numFmtId="0" fontId="0" fillId="0" borderId="0" xfId="0" applyFont="1" applyBorder="1"/>
    <xf numFmtId="0" fontId="10" fillId="0" borderId="0" xfId="0" applyFont="1"/>
    <xf numFmtId="3" fontId="12" fillId="0" borderId="0" xfId="1" applyNumberFormat="1" applyFont="1" applyFill="1" applyBorder="1" applyAlignment="1" applyProtection="1"/>
    <xf numFmtId="4" fontId="3" fillId="0" borderId="0" xfId="0" applyNumberFormat="1" applyFont="1"/>
    <xf numFmtId="4" fontId="13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wrapText="1"/>
    </xf>
    <xf numFmtId="2" fontId="0" fillId="2" borderId="0" xfId="0" applyNumberFormat="1" applyFill="1"/>
    <xf numFmtId="2" fontId="0" fillId="0" borderId="0" xfId="0" applyNumberFormat="1"/>
    <xf numFmtId="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3" borderId="0" xfId="0" applyFont="1" applyFill="1" applyAlignment="1">
      <alignment horizontal="left" vertical="center" wrapText="1"/>
    </xf>
    <xf numFmtId="2" fontId="2" fillId="3" borderId="0" xfId="0" applyNumberFormat="1" applyFont="1" applyFill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>
      <alignment vertical="top" wrapText="1" shrinkToFi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3" fontId="2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top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0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vertical="top" wrapText="1" shrinkToFi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 shrinkToFit="1"/>
    </xf>
    <xf numFmtId="3" fontId="20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2" fontId="1" fillId="3" borderId="0" xfId="0" applyNumberFormat="1" applyFont="1" applyFill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2" fontId="1" fillId="2" borderId="0" xfId="0" applyNumberFormat="1" applyFont="1" applyFill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7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"/>
  <sheetViews>
    <sheetView tabSelected="1" view="pageBreakPreview" topLeftCell="A119" zoomScale="51" zoomScaleNormal="75" zoomScaleSheetLayoutView="51" workbookViewId="0">
      <selection activeCell="B142" sqref="B142"/>
    </sheetView>
  </sheetViews>
  <sheetFormatPr defaultColWidth="9" defaultRowHeight="18.75"/>
  <cols>
    <col min="1" max="1" width="13.140625" style="1" customWidth="1"/>
    <col min="2" max="2" width="118.140625" style="1" customWidth="1"/>
    <col min="3" max="3" width="22.85546875" style="42" customWidth="1"/>
    <col min="4" max="4" width="26.140625" style="114" customWidth="1"/>
    <col min="5" max="5" width="18.28515625" hidden="1" customWidth="1"/>
    <col min="6" max="7" width="18.140625" hidden="1" customWidth="1"/>
    <col min="8" max="8" width="15.7109375" hidden="1" customWidth="1"/>
    <col min="9" max="10" width="9" customWidth="1"/>
  </cols>
  <sheetData>
    <row r="1" spans="1:7" ht="14.45" customHeight="1">
      <c r="A1" s="4"/>
      <c r="B1" s="23"/>
      <c r="C1" s="39" t="s">
        <v>129</v>
      </c>
      <c r="D1" s="30"/>
      <c r="E1" s="5"/>
      <c r="F1" s="5"/>
      <c r="G1" s="5"/>
    </row>
    <row r="2" spans="1:7" ht="16.899999999999999" customHeight="1">
      <c r="A2" s="4"/>
      <c r="B2" s="23"/>
      <c r="C2" s="123" t="s">
        <v>128</v>
      </c>
      <c r="D2" s="123"/>
      <c r="E2" s="5"/>
      <c r="F2" s="5"/>
      <c r="G2" s="5"/>
    </row>
    <row r="3" spans="1:7" ht="22.15" customHeight="1">
      <c r="A3" s="4"/>
      <c r="B3" s="23"/>
      <c r="C3" s="40" t="s">
        <v>130</v>
      </c>
      <c r="D3" s="30"/>
      <c r="E3" s="5"/>
      <c r="F3" s="5"/>
      <c r="G3" s="5"/>
    </row>
    <row r="4" spans="1:7" ht="22.15" customHeight="1">
      <c r="A4" s="4"/>
      <c r="B4" s="23"/>
      <c r="C4" s="40" t="s">
        <v>131</v>
      </c>
      <c r="D4" s="30"/>
      <c r="E4" s="5"/>
      <c r="F4" s="5"/>
      <c r="G4" s="5"/>
    </row>
    <row r="5" spans="1:7" ht="24.6" customHeight="1">
      <c r="A5" s="124" t="s">
        <v>138</v>
      </c>
      <c r="B5" s="124"/>
      <c r="C5" s="124"/>
      <c r="D5" s="124"/>
      <c r="E5" s="5"/>
      <c r="F5" s="5"/>
      <c r="G5" s="5"/>
    </row>
    <row r="6" spans="1:7" ht="19.5" customHeight="1">
      <c r="A6" s="2"/>
      <c r="B6" s="2"/>
      <c r="C6" s="41"/>
      <c r="D6" s="31" t="s">
        <v>124</v>
      </c>
      <c r="E6" s="3"/>
      <c r="F6" s="3"/>
      <c r="G6" s="3"/>
    </row>
    <row r="7" spans="1:7" ht="62.45" customHeight="1">
      <c r="A7" s="44" t="s">
        <v>0</v>
      </c>
      <c r="B7" s="45" t="s">
        <v>1</v>
      </c>
      <c r="C7" s="46" t="s">
        <v>136</v>
      </c>
      <c r="D7" s="47" t="s">
        <v>139</v>
      </c>
      <c r="E7" s="6"/>
    </row>
    <row r="8" spans="1:7" ht="22.5">
      <c r="A8" s="58"/>
      <c r="B8" s="59" t="s">
        <v>2</v>
      </c>
      <c r="C8" s="60"/>
      <c r="D8" s="61"/>
      <c r="E8" s="6"/>
    </row>
    <row r="9" spans="1:7" ht="19.5" customHeight="1">
      <c r="A9" s="62">
        <v>10000000</v>
      </c>
      <c r="B9" s="63" t="s">
        <v>3</v>
      </c>
      <c r="C9" s="64">
        <f>C10+C26+C34+C20</f>
        <v>805652620</v>
      </c>
      <c r="D9" s="65">
        <f>D10+D26+D34+D20</f>
        <v>499519960.59000003</v>
      </c>
      <c r="E9" s="6"/>
    </row>
    <row r="10" spans="1:7" s="8" customFormat="1" ht="22.5" customHeight="1">
      <c r="A10" s="62">
        <v>11000000</v>
      </c>
      <c r="B10" s="66" t="s">
        <v>4</v>
      </c>
      <c r="C10" s="64">
        <f>C11+C18</f>
        <v>536870820</v>
      </c>
      <c r="D10" s="65">
        <f>D11+D18</f>
        <v>335186954.38999999</v>
      </c>
      <c r="E10" s="7"/>
    </row>
    <row r="11" spans="1:7" ht="27" customHeight="1">
      <c r="A11" s="62">
        <v>11010000</v>
      </c>
      <c r="B11" s="66" t="s">
        <v>5</v>
      </c>
      <c r="C11" s="64">
        <f>SUM(C12:C17)</f>
        <v>535116830</v>
      </c>
      <c r="D11" s="65">
        <f>SUM(D12:D17)</f>
        <v>333432955.38999999</v>
      </c>
      <c r="E11" s="6"/>
    </row>
    <row r="12" spans="1:7" ht="37.9" customHeight="1">
      <c r="A12" s="67">
        <v>11010100</v>
      </c>
      <c r="B12" s="68" t="s">
        <v>6</v>
      </c>
      <c r="C12" s="116">
        <v>377881430</v>
      </c>
      <c r="D12" s="115">
        <v>220942669.06999999</v>
      </c>
      <c r="E12" s="6"/>
    </row>
    <row r="13" spans="1:7" ht="43.15" customHeight="1">
      <c r="A13" s="67">
        <v>11010200</v>
      </c>
      <c r="B13" s="68" t="s">
        <v>7</v>
      </c>
      <c r="C13" s="116">
        <v>144935400</v>
      </c>
      <c r="D13" s="115">
        <v>103933972.64</v>
      </c>
      <c r="E13" s="6"/>
    </row>
    <row r="14" spans="1:7" ht="37.5">
      <c r="A14" s="67">
        <v>11010400</v>
      </c>
      <c r="B14" s="68" t="s">
        <v>8</v>
      </c>
      <c r="C14" s="116">
        <v>8200000</v>
      </c>
      <c r="D14" s="115">
        <v>6136372.75</v>
      </c>
      <c r="E14" s="6"/>
    </row>
    <row r="15" spans="1:7" ht="22.9" customHeight="1">
      <c r="A15" s="67">
        <v>11010500</v>
      </c>
      <c r="B15" s="68" t="s">
        <v>9</v>
      </c>
      <c r="C15" s="116">
        <v>4100000</v>
      </c>
      <c r="D15" s="115">
        <v>2312853.2999999998</v>
      </c>
      <c r="E15" s="6"/>
    </row>
    <row r="16" spans="1:7" ht="22.9" customHeight="1">
      <c r="A16" s="67">
        <v>11011200</v>
      </c>
      <c r="B16" s="68" t="s">
        <v>140</v>
      </c>
      <c r="C16" s="55"/>
      <c r="D16" s="115">
        <v>107087.63</v>
      </c>
      <c r="E16" s="6"/>
    </row>
    <row r="17" spans="1:9" hidden="1">
      <c r="A17" s="67"/>
      <c r="B17" s="68"/>
      <c r="C17" s="55"/>
      <c r="D17" s="37"/>
      <c r="E17" s="6"/>
    </row>
    <row r="18" spans="1:9" ht="24" customHeight="1">
      <c r="A18" s="62">
        <v>11020000</v>
      </c>
      <c r="B18" s="66" t="s">
        <v>10</v>
      </c>
      <c r="C18" s="64">
        <f>C19+C22</f>
        <v>1753990</v>
      </c>
      <c r="D18" s="64">
        <f>D19</f>
        <v>1753999</v>
      </c>
      <c r="E18" s="6"/>
      <c r="H18" s="9"/>
    </row>
    <row r="19" spans="1:9" ht="25.5" customHeight="1">
      <c r="A19" s="67">
        <v>11020200</v>
      </c>
      <c r="B19" s="68" t="s">
        <v>11</v>
      </c>
      <c r="C19" s="36">
        <v>1753990</v>
      </c>
      <c r="D19" s="112">
        <v>1753999</v>
      </c>
      <c r="E19" s="6"/>
    </row>
    <row r="20" spans="1:9" s="11" customFormat="1" ht="24" customHeight="1">
      <c r="A20" s="62">
        <v>13000000</v>
      </c>
      <c r="B20" s="66" t="s">
        <v>12</v>
      </c>
      <c r="C20" s="64">
        <f>C21+C23</f>
        <v>10500</v>
      </c>
      <c r="D20" s="65">
        <f>D21+D23</f>
        <v>3864.48</v>
      </c>
      <c r="E20" s="10"/>
    </row>
    <row r="21" spans="1:9" s="11" customFormat="1" ht="18.75" hidden="1" customHeight="1">
      <c r="A21" s="62">
        <v>13010000</v>
      </c>
      <c r="B21" s="66" t="s">
        <v>134</v>
      </c>
      <c r="C21" s="69">
        <f>C22</f>
        <v>0</v>
      </c>
      <c r="D21" s="65">
        <f>D22</f>
        <v>0</v>
      </c>
      <c r="E21" s="10"/>
    </row>
    <row r="22" spans="1:9" ht="56.25" hidden="1">
      <c r="A22" s="67">
        <v>13010200</v>
      </c>
      <c r="B22" s="68" t="s">
        <v>135</v>
      </c>
      <c r="C22" s="55"/>
      <c r="D22" s="37"/>
      <c r="E22" s="6"/>
    </row>
    <row r="23" spans="1:9" s="11" customFormat="1" ht="24.75" customHeight="1">
      <c r="A23" s="62">
        <v>13030000</v>
      </c>
      <c r="B23" s="66" t="s">
        <v>111</v>
      </c>
      <c r="C23" s="64">
        <f>C24</f>
        <v>10500</v>
      </c>
      <c r="D23" s="65">
        <f>D24</f>
        <v>3864.48</v>
      </c>
      <c r="E23" s="10"/>
    </row>
    <row r="24" spans="1:9" ht="42" customHeight="1">
      <c r="A24" s="67">
        <v>13030100</v>
      </c>
      <c r="B24" s="68" t="s">
        <v>112</v>
      </c>
      <c r="C24" s="36">
        <v>10500</v>
      </c>
      <c r="D24" s="43">
        <v>3864.48</v>
      </c>
      <c r="E24" s="6"/>
    </row>
    <row r="25" spans="1:9" ht="42" hidden="1" customHeight="1">
      <c r="A25" s="67">
        <v>13030200</v>
      </c>
      <c r="B25" s="68" t="s">
        <v>104</v>
      </c>
      <c r="C25" s="55"/>
      <c r="D25" s="37"/>
      <c r="E25" s="6"/>
    </row>
    <row r="26" spans="1:9" s="13" customFormat="1" ht="18" customHeight="1">
      <c r="A26" s="62">
        <v>14000000</v>
      </c>
      <c r="B26" s="66" t="s">
        <v>13</v>
      </c>
      <c r="C26" s="64">
        <f>C27+C29+C31</f>
        <v>77400000</v>
      </c>
      <c r="D26" s="65">
        <f>D27+D29+D31</f>
        <v>40475716.869999997</v>
      </c>
      <c r="E26" s="12"/>
      <c r="H26" s="14"/>
      <c r="I26" s="14"/>
    </row>
    <row r="27" spans="1:9" s="13" customFormat="1" ht="20.25" customHeight="1">
      <c r="A27" s="70">
        <v>14020000</v>
      </c>
      <c r="B27" s="66" t="s">
        <v>14</v>
      </c>
      <c r="C27" s="64">
        <f>C28</f>
        <v>600000</v>
      </c>
      <c r="D27" s="65">
        <f>D28</f>
        <v>1864762.85</v>
      </c>
      <c r="E27" s="12"/>
      <c r="H27" s="9"/>
      <c r="I27" s="9"/>
    </row>
    <row r="28" spans="1:9" s="13" customFormat="1" ht="21" customHeight="1">
      <c r="A28" s="71">
        <v>14021900</v>
      </c>
      <c r="B28" s="68" t="s">
        <v>15</v>
      </c>
      <c r="C28" s="36">
        <v>600000</v>
      </c>
      <c r="D28" s="43">
        <v>1864762.85</v>
      </c>
      <c r="E28" s="12"/>
    </row>
    <row r="29" spans="1:9" s="13" customFormat="1" ht="23.45" customHeight="1">
      <c r="A29" s="70">
        <v>14030000</v>
      </c>
      <c r="B29" s="70" t="s">
        <v>16</v>
      </c>
      <c r="C29" s="64">
        <f>C30</f>
        <v>12000000</v>
      </c>
      <c r="D29" s="65">
        <f>D30</f>
        <v>7902369.1900000004</v>
      </c>
      <c r="E29" s="12"/>
    </row>
    <row r="30" spans="1:9" s="13" customFormat="1" ht="18" customHeight="1">
      <c r="A30" s="71">
        <v>14031900</v>
      </c>
      <c r="B30" s="71" t="s">
        <v>15</v>
      </c>
      <c r="C30" s="36">
        <v>12000000</v>
      </c>
      <c r="D30" s="43">
        <v>7902369.1900000004</v>
      </c>
      <c r="E30" s="12"/>
    </row>
    <row r="31" spans="1:9" ht="18.600000000000001" customHeight="1">
      <c r="A31" s="62">
        <v>14040000</v>
      </c>
      <c r="B31" s="66" t="s">
        <v>17</v>
      </c>
      <c r="C31" s="33">
        <f>C32+C33</f>
        <v>64800000</v>
      </c>
      <c r="D31" s="33">
        <f>D32+D33</f>
        <v>30708584.829999998</v>
      </c>
      <c r="E31" s="6"/>
    </row>
    <row r="32" spans="1:9" ht="75.599999999999994" customHeight="1">
      <c r="A32" s="67">
        <v>14040100</v>
      </c>
      <c r="B32" s="68" t="s">
        <v>126</v>
      </c>
      <c r="C32" s="36">
        <v>27000000</v>
      </c>
      <c r="D32" s="115">
        <v>11954015.779999999</v>
      </c>
      <c r="E32" s="6"/>
    </row>
    <row r="33" spans="1:5" ht="62.45" customHeight="1">
      <c r="A33" s="67">
        <v>14040200</v>
      </c>
      <c r="B33" s="68" t="s">
        <v>127</v>
      </c>
      <c r="C33" s="36">
        <v>37800000</v>
      </c>
      <c r="D33" s="115">
        <v>18754569.050000001</v>
      </c>
      <c r="E33" s="6"/>
    </row>
    <row r="34" spans="1:5" s="13" customFormat="1" ht="21.6" customHeight="1">
      <c r="A34" s="62">
        <v>18000000</v>
      </c>
      <c r="B34" s="66" t="s">
        <v>113</v>
      </c>
      <c r="C34" s="64">
        <f>C35+C46+C48+C51+C53</f>
        <v>191371300</v>
      </c>
      <c r="D34" s="65">
        <f>D35+D46+D48+D51+D53</f>
        <v>123853424.85000001</v>
      </c>
      <c r="E34" s="12"/>
    </row>
    <row r="35" spans="1:5" s="11" customFormat="1" ht="22.5" customHeight="1">
      <c r="A35" s="62">
        <v>18010000</v>
      </c>
      <c r="B35" s="66" t="s">
        <v>18</v>
      </c>
      <c r="C35" s="64">
        <f>SUM(C36:C45)</f>
        <v>107330000</v>
      </c>
      <c r="D35" s="65">
        <f>SUM(D36:D45)</f>
        <v>81839942.379999995</v>
      </c>
      <c r="E35" s="10"/>
    </row>
    <row r="36" spans="1:5" ht="37.5">
      <c r="A36" s="71">
        <v>18010100</v>
      </c>
      <c r="B36" s="72" t="s">
        <v>19</v>
      </c>
      <c r="C36" s="51">
        <v>150000</v>
      </c>
      <c r="D36" s="115">
        <v>72440.05</v>
      </c>
      <c r="E36" s="6"/>
    </row>
    <row r="37" spans="1:5" ht="37.5">
      <c r="A37" s="71">
        <v>18010200</v>
      </c>
      <c r="B37" s="72" t="s">
        <v>20</v>
      </c>
      <c r="C37" s="51">
        <v>900000</v>
      </c>
      <c r="D37" s="115">
        <v>434422.16</v>
      </c>
      <c r="E37" s="6"/>
    </row>
    <row r="38" spans="1:5" ht="37.5">
      <c r="A38" s="71">
        <v>18010300</v>
      </c>
      <c r="B38" s="72" t="s">
        <v>21</v>
      </c>
      <c r="C38" s="51">
        <v>1950000</v>
      </c>
      <c r="D38" s="115">
        <v>1265542.3400000001</v>
      </c>
      <c r="E38" s="6"/>
    </row>
    <row r="39" spans="1:5" ht="37.5">
      <c r="A39" s="71">
        <v>18010400</v>
      </c>
      <c r="B39" s="72" t="s">
        <v>22</v>
      </c>
      <c r="C39" s="51">
        <v>11500000</v>
      </c>
      <c r="D39" s="115">
        <v>6057575.4699999997</v>
      </c>
      <c r="E39" s="6"/>
    </row>
    <row r="40" spans="1:5">
      <c r="A40" s="67">
        <v>18010500</v>
      </c>
      <c r="B40" s="68" t="s">
        <v>23</v>
      </c>
      <c r="C40" s="51">
        <v>33120000</v>
      </c>
      <c r="D40" s="115">
        <v>39335193.479999997</v>
      </c>
      <c r="E40" s="6"/>
    </row>
    <row r="41" spans="1:5">
      <c r="A41" s="67">
        <v>18010600</v>
      </c>
      <c r="B41" s="68" t="s">
        <v>24</v>
      </c>
      <c r="C41" s="51">
        <v>52560000</v>
      </c>
      <c r="D41" s="115">
        <v>28448686.670000002</v>
      </c>
      <c r="E41" s="6"/>
    </row>
    <row r="42" spans="1:5">
      <c r="A42" s="67">
        <v>18010700</v>
      </c>
      <c r="B42" s="68" t="s">
        <v>25</v>
      </c>
      <c r="C42" s="52">
        <v>600000</v>
      </c>
      <c r="D42" s="115">
        <v>290732.79999999999</v>
      </c>
      <c r="E42" s="6"/>
    </row>
    <row r="43" spans="1:5" ht="21" customHeight="1">
      <c r="A43" s="67">
        <v>18010900</v>
      </c>
      <c r="B43" s="68" t="s">
        <v>26</v>
      </c>
      <c r="C43" s="51">
        <v>6500000</v>
      </c>
      <c r="D43" s="115">
        <v>5931182.71</v>
      </c>
      <c r="E43" s="6"/>
    </row>
    <row r="44" spans="1:5" s="1" customFormat="1">
      <c r="A44" s="67">
        <v>18011000</v>
      </c>
      <c r="B44" s="68" t="s">
        <v>27</v>
      </c>
      <c r="C44" s="51">
        <v>25000</v>
      </c>
      <c r="D44" s="115">
        <v>4166.7</v>
      </c>
      <c r="E44" s="15"/>
    </row>
    <row r="45" spans="1:5" ht="17.25" customHeight="1">
      <c r="A45" s="67">
        <v>18011100</v>
      </c>
      <c r="B45" s="68" t="s">
        <v>28</v>
      </c>
      <c r="C45" s="51">
        <v>25000</v>
      </c>
      <c r="D45" s="115">
        <v>0</v>
      </c>
      <c r="E45" s="6"/>
    </row>
    <row r="46" spans="1:5">
      <c r="A46" s="62">
        <v>18020000</v>
      </c>
      <c r="B46" s="66" t="s">
        <v>29</v>
      </c>
      <c r="C46" s="64">
        <f>C47</f>
        <v>224300</v>
      </c>
      <c r="D46" s="65">
        <f>D47</f>
        <v>126115.4</v>
      </c>
      <c r="E46" s="6"/>
    </row>
    <row r="47" spans="1:5" ht="17.25" customHeight="1">
      <c r="A47" s="67">
        <v>18020100</v>
      </c>
      <c r="B47" s="68" t="s">
        <v>30</v>
      </c>
      <c r="C47" s="36">
        <v>224300</v>
      </c>
      <c r="D47" s="43">
        <v>126115.4</v>
      </c>
      <c r="E47" s="6"/>
    </row>
    <row r="48" spans="1:5">
      <c r="A48" s="62">
        <v>18030000</v>
      </c>
      <c r="B48" s="66" t="s">
        <v>31</v>
      </c>
      <c r="C48" s="64">
        <f>C49+C50</f>
        <v>237000</v>
      </c>
      <c r="D48" s="65">
        <f>D49+D50</f>
        <v>248784.4</v>
      </c>
      <c r="E48" s="6"/>
    </row>
    <row r="49" spans="1:5">
      <c r="A49" s="67">
        <v>18030100</v>
      </c>
      <c r="B49" s="68" t="s">
        <v>32</v>
      </c>
      <c r="C49" s="36">
        <v>208000</v>
      </c>
      <c r="D49" s="115">
        <v>205442.4</v>
      </c>
      <c r="E49" s="6"/>
    </row>
    <row r="50" spans="1:5">
      <c r="A50" s="67">
        <v>18030200</v>
      </c>
      <c r="B50" s="68" t="s">
        <v>33</v>
      </c>
      <c r="C50" s="36">
        <v>29000</v>
      </c>
      <c r="D50" s="117">
        <v>43342</v>
      </c>
      <c r="E50" s="6"/>
    </row>
    <row r="51" spans="1:5" ht="37.9" hidden="1" customHeight="1">
      <c r="A51" s="62">
        <v>18040000</v>
      </c>
      <c r="B51" s="66" t="s">
        <v>34</v>
      </c>
      <c r="C51" s="64"/>
      <c r="D51" s="65">
        <f>SUM(D52:D52)</f>
        <v>0</v>
      </c>
      <c r="E51" s="6"/>
    </row>
    <row r="52" spans="1:5" ht="54.75" hidden="1" customHeight="1">
      <c r="A52" s="67">
        <v>18041900</v>
      </c>
      <c r="B52" s="73" t="s">
        <v>115</v>
      </c>
      <c r="C52" s="55"/>
      <c r="D52" s="37"/>
      <c r="E52" s="6"/>
    </row>
    <row r="53" spans="1:5" ht="21.75" customHeight="1">
      <c r="A53" s="62">
        <v>18050000</v>
      </c>
      <c r="B53" s="66" t="s">
        <v>35</v>
      </c>
      <c r="C53" s="64">
        <f>SUM(C54:C57)</f>
        <v>83580000</v>
      </c>
      <c r="D53" s="65">
        <f>SUM(D54:D57)</f>
        <v>41638582.670000002</v>
      </c>
      <c r="E53" s="6"/>
    </row>
    <row r="54" spans="1:5" hidden="1">
      <c r="A54" s="67">
        <v>18050200</v>
      </c>
      <c r="B54" s="68" t="s">
        <v>36</v>
      </c>
      <c r="C54" s="55"/>
      <c r="D54" s="37"/>
      <c r="E54" s="6"/>
    </row>
    <row r="55" spans="1:5">
      <c r="A55" s="67">
        <v>18050300</v>
      </c>
      <c r="B55" s="68" t="s">
        <v>37</v>
      </c>
      <c r="C55" s="36">
        <v>14000000</v>
      </c>
      <c r="D55" s="115">
        <v>6709647.1900000004</v>
      </c>
      <c r="E55" s="6"/>
    </row>
    <row r="56" spans="1:5" ht="22.5" customHeight="1">
      <c r="A56" s="67">
        <v>18050400</v>
      </c>
      <c r="B56" s="68" t="s">
        <v>38</v>
      </c>
      <c r="C56" s="36">
        <v>69540000</v>
      </c>
      <c r="D56" s="115">
        <v>34725465.840000004</v>
      </c>
      <c r="E56" s="6"/>
    </row>
    <row r="57" spans="1:5" ht="40.9" customHeight="1">
      <c r="A57" s="67">
        <v>18050500</v>
      </c>
      <c r="B57" s="74" t="s">
        <v>39</v>
      </c>
      <c r="C57" s="36">
        <v>40000</v>
      </c>
      <c r="D57" s="115">
        <v>203469.64</v>
      </c>
      <c r="E57" s="6"/>
    </row>
    <row r="58" spans="1:5" s="13" customFormat="1" ht="21" customHeight="1">
      <c r="A58" s="62">
        <v>20000000</v>
      </c>
      <c r="B58" s="63" t="s">
        <v>40</v>
      </c>
      <c r="C58" s="64">
        <f>C59+C71+C84</f>
        <v>16134086</v>
      </c>
      <c r="D58" s="65">
        <f>D59+D71+D84</f>
        <v>11343072.35</v>
      </c>
    </row>
    <row r="59" spans="1:5" ht="21" customHeight="1">
      <c r="A59" s="62">
        <v>21000000</v>
      </c>
      <c r="B59" s="66" t="s">
        <v>41</v>
      </c>
      <c r="C59" s="64">
        <f>C60+C63+C62</f>
        <v>3005386</v>
      </c>
      <c r="D59" s="65">
        <f>D60+D63+D62</f>
        <v>3177656.81</v>
      </c>
    </row>
    <row r="60" spans="1:5" ht="60" customHeight="1">
      <c r="A60" s="62">
        <v>21010000</v>
      </c>
      <c r="B60" s="75" t="s">
        <v>114</v>
      </c>
      <c r="C60" s="64">
        <f>C61</f>
        <v>2719386</v>
      </c>
      <c r="D60" s="65">
        <f>D61</f>
        <v>2723786.6</v>
      </c>
    </row>
    <row r="61" spans="1:5" ht="41.45" customHeight="1">
      <c r="A61" s="67">
        <v>21010300</v>
      </c>
      <c r="B61" s="68" t="s">
        <v>42</v>
      </c>
      <c r="C61" s="36">
        <v>2719386</v>
      </c>
      <c r="D61" s="43">
        <v>2723786.6</v>
      </c>
      <c r="E61" s="6"/>
    </row>
    <row r="62" spans="1:5" s="11" customFormat="1" hidden="1">
      <c r="A62" s="62">
        <v>21050000</v>
      </c>
      <c r="B62" s="66" t="s">
        <v>43</v>
      </c>
      <c r="C62" s="64"/>
      <c r="D62" s="65"/>
    </row>
    <row r="63" spans="1:5" ht="18.75" customHeight="1">
      <c r="A63" s="62">
        <v>21080000</v>
      </c>
      <c r="B63" s="66" t="s">
        <v>44</v>
      </c>
      <c r="C63" s="64">
        <f>SUM(C64:C70)</f>
        <v>286000</v>
      </c>
      <c r="D63" s="65">
        <f>SUM(D64:D68)</f>
        <v>453870.20999999996</v>
      </c>
    </row>
    <row r="64" spans="1:5" s="1" customFormat="1" ht="17.25" hidden="1" customHeight="1">
      <c r="A64" s="67">
        <v>21080500</v>
      </c>
      <c r="B64" s="68" t="s">
        <v>44</v>
      </c>
      <c r="C64" s="55"/>
      <c r="D64" s="37"/>
    </row>
    <row r="65" spans="1:5">
      <c r="A65" s="67">
        <v>21081100</v>
      </c>
      <c r="B65" s="68" t="s">
        <v>45</v>
      </c>
      <c r="C65" s="36">
        <v>115000</v>
      </c>
      <c r="D65" s="115">
        <v>119889.98</v>
      </c>
    </row>
    <row r="66" spans="1:5" ht="56.25">
      <c r="A66" s="67">
        <v>21081500</v>
      </c>
      <c r="B66" s="68" t="s">
        <v>137</v>
      </c>
      <c r="C66" s="36">
        <v>166000</v>
      </c>
      <c r="D66" s="115">
        <v>327798.5</v>
      </c>
    </row>
    <row r="67" spans="1:5" ht="29.45" customHeight="1">
      <c r="A67" s="67">
        <v>21081700</v>
      </c>
      <c r="B67" s="68" t="s">
        <v>144</v>
      </c>
      <c r="C67" s="36"/>
      <c r="D67" s="115">
        <v>5511.73</v>
      </c>
    </row>
    <row r="68" spans="1:5" ht="56.25">
      <c r="A68" s="67">
        <v>21082400</v>
      </c>
      <c r="B68" s="80" t="s">
        <v>110</v>
      </c>
      <c r="C68" s="36">
        <v>5000</v>
      </c>
      <c r="D68" s="50">
        <v>670</v>
      </c>
    </row>
    <row r="69" spans="1:5" ht="41.45" customHeight="1">
      <c r="A69" s="121"/>
      <c r="B69" s="120"/>
      <c r="C69" s="118" t="s">
        <v>125</v>
      </c>
      <c r="D69" s="35"/>
    </row>
    <row r="70" spans="1:5" ht="61.9" customHeight="1">
      <c r="A70" s="76" t="s">
        <v>0</v>
      </c>
      <c r="B70" s="77" t="s">
        <v>1</v>
      </c>
      <c r="C70" s="78" t="s">
        <v>136</v>
      </c>
      <c r="D70" s="79" t="s">
        <v>139</v>
      </c>
      <c r="E70" s="6"/>
    </row>
    <row r="71" spans="1:5" ht="25.9" customHeight="1">
      <c r="A71" s="62">
        <v>22000000</v>
      </c>
      <c r="B71" s="66" t="s">
        <v>46</v>
      </c>
      <c r="C71" s="64">
        <f>C72+C78+C80</f>
        <v>11128700</v>
      </c>
      <c r="D71" s="65">
        <f>D72+D78+D80</f>
        <v>6111447.3999999994</v>
      </c>
    </row>
    <row r="72" spans="1:5" s="11" customFormat="1" ht="21" customHeight="1">
      <c r="A72" s="62">
        <v>22010000</v>
      </c>
      <c r="B72" s="66" t="s">
        <v>47</v>
      </c>
      <c r="C72" s="64">
        <f>C73+C74+C75+C76+C77</f>
        <v>9428700</v>
      </c>
      <c r="D72" s="65">
        <f>D73+D74+D75+D76+D77</f>
        <v>4729199.9399999995</v>
      </c>
    </row>
    <row r="73" spans="1:5" s="1" customFormat="1" ht="35.450000000000003" customHeight="1">
      <c r="A73" s="67">
        <v>22010200</v>
      </c>
      <c r="B73" s="68" t="s">
        <v>48</v>
      </c>
      <c r="C73" s="55"/>
      <c r="D73" s="115">
        <v>25626.6</v>
      </c>
    </row>
    <row r="74" spans="1:5" s="1" customFormat="1" ht="40.9" customHeight="1">
      <c r="A74" s="67">
        <v>22010300</v>
      </c>
      <c r="B74" s="68" t="s">
        <v>49</v>
      </c>
      <c r="C74" s="36">
        <v>248700</v>
      </c>
      <c r="D74" s="117">
        <v>135480</v>
      </c>
    </row>
    <row r="75" spans="1:5" s="1" customFormat="1" ht="22.5" customHeight="1">
      <c r="A75" s="67">
        <v>22012500</v>
      </c>
      <c r="B75" s="71" t="s">
        <v>50</v>
      </c>
      <c r="C75" s="36">
        <v>9000000</v>
      </c>
      <c r="D75" s="115">
        <v>4464403.34</v>
      </c>
    </row>
    <row r="76" spans="1:5" s="1" customFormat="1" ht="24" customHeight="1">
      <c r="A76" s="67">
        <v>22012600</v>
      </c>
      <c r="B76" s="71" t="s">
        <v>51</v>
      </c>
      <c r="C76" s="36">
        <v>180000</v>
      </c>
      <c r="D76" s="117">
        <v>103690</v>
      </c>
    </row>
    <row r="77" spans="1:5" s="1" customFormat="1" ht="79.150000000000006" hidden="1" customHeight="1">
      <c r="A77" s="67">
        <v>22012900</v>
      </c>
      <c r="B77" s="81" t="s">
        <v>116</v>
      </c>
      <c r="C77" s="82"/>
      <c r="D77" s="50"/>
    </row>
    <row r="78" spans="1:5" ht="40.15" customHeight="1">
      <c r="A78" s="62">
        <v>22080000</v>
      </c>
      <c r="B78" s="66" t="s">
        <v>52</v>
      </c>
      <c r="C78" s="64">
        <f>C79</f>
        <v>900000</v>
      </c>
      <c r="D78" s="65">
        <f>D79</f>
        <v>489684.03</v>
      </c>
    </row>
    <row r="79" spans="1:5" ht="37.5">
      <c r="A79" s="67">
        <v>22080400</v>
      </c>
      <c r="B79" s="68" t="s">
        <v>117</v>
      </c>
      <c r="C79" s="36">
        <v>900000</v>
      </c>
      <c r="D79" s="43">
        <v>489684.03</v>
      </c>
    </row>
    <row r="80" spans="1:5">
      <c r="A80" s="62">
        <v>22090000</v>
      </c>
      <c r="B80" s="66" t="s">
        <v>53</v>
      </c>
      <c r="C80" s="64">
        <f>SUM(C81:C83)</f>
        <v>800000</v>
      </c>
      <c r="D80" s="65">
        <f>SUM(D81:D83)</f>
        <v>892563.43</v>
      </c>
    </row>
    <row r="81" spans="1:6" ht="39" customHeight="1">
      <c r="A81" s="67">
        <v>22090100</v>
      </c>
      <c r="B81" s="68" t="s">
        <v>54</v>
      </c>
      <c r="C81" s="36">
        <v>750000</v>
      </c>
      <c r="D81" s="43">
        <v>871465.43</v>
      </c>
    </row>
    <row r="82" spans="1:6" ht="20.45" hidden="1" customHeight="1">
      <c r="A82" s="67">
        <v>22090200</v>
      </c>
      <c r="B82" s="68" t="s">
        <v>55</v>
      </c>
      <c r="C82" s="36"/>
      <c r="D82" s="43"/>
    </row>
    <row r="83" spans="1:6" ht="37.5">
      <c r="A83" s="67">
        <v>22090400</v>
      </c>
      <c r="B83" s="68" t="s">
        <v>56</v>
      </c>
      <c r="C83" s="36">
        <v>50000</v>
      </c>
      <c r="D83" s="112">
        <v>21098</v>
      </c>
    </row>
    <row r="84" spans="1:6" ht="21.75" hidden="1" customHeight="1">
      <c r="A84" s="62">
        <v>24000000</v>
      </c>
      <c r="B84" s="66" t="s">
        <v>57</v>
      </c>
      <c r="C84" s="64">
        <f>C85+C86</f>
        <v>2000000</v>
      </c>
      <c r="D84" s="65">
        <f>D85+D86</f>
        <v>2053968.14</v>
      </c>
    </row>
    <row r="85" spans="1:6" ht="40.5" hidden="1" customHeight="1">
      <c r="A85" s="62">
        <v>24030000</v>
      </c>
      <c r="B85" s="66" t="s">
        <v>58</v>
      </c>
      <c r="C85" s="64"/>
      <c r="D85" s="65"/>
    </row>
    <row r="86" spans="1:6" s="11" customFormat="1">
      <c r="A86" s="62">
        <v>24060000</v>
      </c>
      <c r="B86" s="66" t="s">
        <v>59</v>
      </c>
      <c r="C86" s="64">
        <f>C87+C88</f>
        <v>2000000</v>
      </c>
      <c r="D86" s="64">
        <f>D87+D88</f>
        <v>2053968.14</v>
      </c>
    </row>
    <row r="87" spans="1:6" s="1" customFormat="1" ht="19.5" customHeight="1">
      <c r="A87" s="67">
        <v>24060300</v>
      </c>
      <c r="B87" s="68" t="s">
        <v>44</v>
      </c>
      <c r="C87" s="36">
        <v>2000000</v>
      </c>
      <c r="D87" s="115">
        <v>2004715.44</v>
      </c>
    </row>
    <row r="88" spans="1:6" s="1" customFormat="1" ht="96.6" customHeight="1">
      <c r="A88" s="67">
        <v>24062200</v>
      </c>
      <c r="B88" s="83" t="s">
        <v>118</v>
      </c>
      <c r="C88" s="55"/>
      <c r="D88" s="115">
        <v>49252.7</v>
      </c>
    </row>
    <row r="89" spans="1:6" ht="24" customHeight="1">
      <c r="A89" s="62">
        <v>30000000</v>
      </c>
      <c r="B89" s="63" t="s">
        <v>60</v>
      </c>
      <c r="C89" s="84">
        <f>C90</f>
        <v>0</v>
      </c>
      <c r="D89" s="65">
        <f>D90</f>
        <v>130.57</v>
      </c>
    </row>
    <row r="90" spans="1:6">
      <c r="A90" s="62">
        <v>31000000</v>
      </c>
      <c r="B90" s="66" t="s">
        <v>61</v>
      </c>
      <c r="C90" s="84">
        <f>C91+C93</f>
        <v>0</v>
      </c>
      <c r="D90" s="65">
        <f>D91+D93</f>
        <v>130.57</v>
      </c>
    </row>
    <row r="91" spans="1:6" ht="59.25" hidden="1" customHeight="1">
      <c r="A91" s="85">
        <v>31010000</v>
      </c>
      <c r="B91" s="66" t="s">
        <v>62</v>
      </c>
      <c r="C91" s="64">
        <f>C92</f>
        <v>0</v>
      </c>
      <c r="D91" s="64">
        <f>D92</f>
        <v>0</v>
      </c>
      <c r="E91" s="16"/>
    </row>
    <row r="92" spans="1:6" ht="55.15" hidden="1" customHeight="1">
      <c r="A92" s="67">
        <v>31010200</v>
      </c>
      <c r="B92" s="68" t="s">
        <v>63</v>
      </c>
      <c r="C92" s="55"/>
      <c r="D92" s="55"/>
      <c r="E92" s="16"/>
    </row>
    <row r="93" spans="1:6" s="11" customFormat="1" ht="18.600000000000001" customHeight="1">
      <c r="A93" s="62">
        <v>31020000</v>
      </c>
      <c r="B93" s="66" t="s">
        <v>64</v>
      </c>
      <c r="C93" s="64"/>
      <c r="D93" s="43">
        <v>130.57</v>
      </c>
      <c r="E93" s="17"/>
      <c r="F93" s="18"/>
    </row>
    <row r="94" spans="1:6">
      <c r="A94" s="62">
        <v>40000000</v>
      </c>
      <c r="B94" s="63" t="s">
        <v>65</v>
      </c>
      <c r="C94" s="65">
        <f>C95</f>
        <v>272446591.65000004</v>
      </c>
      <c r="D94" s="64">
        <f>D95</f>
        <v>163117349.21000001</v>
      </c>
    </row>
    <row r="95" spans="1:6">
      <c r="A95" s="62">
        <v>41000000</v>
      </c>
      <c r="B95" s="66" t="s">
        <v>66</v>
      </c>
      <c r="C95" s="65">
        <f>C96+C99+C101+C107</f>
        <v>272446591.65000004</v>
      </c>
      <c r="D95" s="64">
        <f>D96+D99+D101+D107</f>
        <v>163117349.21000001</v>
      </c>
    </row>
    <row r="96" spans="1:6" ht="19.149999999999999" customHeight="1">
      <c r="A96" s="62">
        <v>41020000</v>
      </c>
      <c r="B96" s="66" t="s">
        <v>67</v>
      </c>
      <c r="C96" s="64">
        <f>C98+C97</f>
        <v>47231000</v>
      </c>
      <c r="D96" s="64">
        <f>D98+D97</f>
        <v>23615600</v>
      </c>
    </row>
    <row r="97" spans="1:6" s="1" customFormat="1" ht="19.149999999999999" hidden="1" customHeight="1">
      <c r="A97" s="67">
        <v>41020100</v>
      </c>
      <c r="B97" s="26" t="s">
        <v>120</v>
      </c>
      <c r="C97" s="36"/>
      <c r="D97" s="112"/>
    </row>
    <row r="98" spans="1:6" ht="58.15" customHeight="1">
      <c r="A98" s="67">
        <v>41021000</v>
      </c>
      <c r="B98" s="71" t="s">
        <v>68</v>
      </c>
      <c r="C98" s="36">
        <v>47231000</v>
      </c>
      <c r="D98" s="112">
        <v>23615600</v>
      </c>
      <c r="F98" s="22"/>
    </row>
    <row r="99" spans="1:6">
      <c r="A99" s="86">
        <v>41030000</v>
      </c>
      <c r="B99" s="66" t="s">
        <v>69</v>
      </c>
      <c r="C99" s="64">
        <f>SUM(C100)</f>
        <v>203850100</v>
      </c>
      <c r="D99" s="64">
        <f>SUM(D100)</f>
        <v>125017000</v>
      </c>
    </row>
    <row r="100" spans="1:6">
      <c r="A100" s="87">
        <v>41033900</v>
      </c>
      <c r="B100" s="68" t="s">
        <v>70</v>
      </c>
      <c r="C100" s="36">
        <v>203850100</v>
      </c>
      <c r="D100" s="112">
        <v>125017000</v>
      </c>
    </row>
    <row r="101" spans="1:6" s="27" customFormat="1" ht="19.149999999999999" customHeight="1">
      <c r="A101" s="88" t="s">
        <v>121</v>
      </c>
      <c r="B101" s="89" t="s">
        <v>122</v>
      </c>
      <c r="C101" s="65">
        <f>SUM(C102:C103)</f>
        <v>10663604.210000001</v>
      </c>
      <c r="D101" s="64">
        <f>SUM(D102:D103)</f>
        <v>10663604.210000001</v>
      </c>
    </row>
    <row r="102" spans="1:6" s="29" customFormat="1" ht="19.149999999999999" customHeight="1">
      <c r="A102" s="28">
        <v>41040400</v>
      </c>
      <c r="B102" s="26" t="s">
        <v>72</v>
      </c>
      <c r="C102" s="32">
        <v>10663604.210000001</v>
      </c>
      <c r="D102" s="37">
        <v>10663604.210000001</v>
      </c>
    </row>
    <row r="103" spans="1:6" ht="76.150000000000006" hidden="1" customHeight="1">
      <c r="A103" s="87">
        <v>41040500</v>
      </c>
      <c r="B103" s="90" t="s">
        <v>123</v>
      </c>
      <c r="C103" s="36"/>
      <c r="D103" s="112"/>
    </row>
    <row r="104" spans="1:6" ht="37.5" hidden="1">
      <c r="A104" s="87">
        <v>41034500</v>
      </c>
      <c r="B104" s="68" t="s">
        <v>106</v>
      </c>
      <c r="C104" s="55"/>
      <c r="D104" s="55"/>
    </row>
    <row r="105" spans="1:6" s="11" customFormat="1" hidden="1">
      <c r="A105" s="86">
        <v>41040000</v>
      </c>
      <c r="B105" s="66" t="s">
        <v>71</v>
      </c>
      <c r="C105" s="64">
        <f>C106</f>
        <v>0</v>
      </c>
      <c r="D105" s="64">
        <f>D106</f>
        <v>0</v>
      </c>
    </row>
    <row r="106" spans="1:6" s="1" customFormat="1" hidden="1">
      <c r="A106" s="87">
        <v>41040400</v>
      </c>
      <c r="B106" s="68" t="s">
        <v>72</v>
      </c>
      <c r="C106" s="55"/>
      <c r="D106" s="55"/>
    </row>
    <row r="107" spans="1:6" s="11" customFormat="1" ht="26.45" customHeight="1">
      <c r="A107" s="119">
        <v>41050000</v>
      </c>
      <c r="B107" s="66" t="s">
        <v>73</v>
      </c>
      <c r="C107" s="65">
        <f>SUM(C108:C113)</f>
        <v>10701887.440000001</v>
      </c>
      <c r="D107" s="64">
        <f>SUM(D110:D113)</f>
        <v>3821145</v>
      </c>
    </row>
    <row r="108" spans="1:6" s="11" customFormat="1" ht="208.15" customHeight="1">
      <c r="A108" s="56">
        <v>41050400</v>
      </c>
      <c r="B108" s="57" t="s">
        <v>143</v>
      </c>
      <c r="C108" s="37">
        <v>1439783.51</v>
      </c>
      <c r="D108" s="55"/>
    </row>
    <row r="109" spans="1:6" s="11" customFormat="1" ht="208.9" customHeight="1">
      <c r="A109" s="67">
        <v>41050600</v>
      </c>
      <c r="B109" s="68" t="s">
        <v>142</v>
      </c>
      <c r="C109" s="37">
        <v>2646231.9300000002</v>
      </c>
      <c r="D109" s="55"/>
    </row>
    <row r="110" spans="1:6" ht="36.75" customHeight="1">
      <c r="A110" s="91">
        <v>41051000</v>
      </c>
      <c r="B110" s="92" t="s">
        <v>74</v>
      </c>
      <c r="C110" s="36">
        <v>1751848</v>
      </c>
      <c r="D110" s="117">
        <v>1074371</v>
      </c>
    </row>
    <row r="111" spans="1:6" ht="42.6" customHeight="1">
      <c r="A111" s="91">
        <v>41051200</v>
      </c>
      <c r="B111" s="92" t="s">
        <v>75</v>
      </c>
      <c r="C111" s="36">
        <v>2095104</v>
      </c>
      <c r="D111" s="117">
        <v>1047546</v>
      </c>
    </row>
    <row r="112" spans="1:6" ht="25.15" customHeight="1">
      <c r="A112" s="91">
        <v>41053900</v>
      </c>
      <c r="B112" s="92" t="s">
        <v>76</v>
      </c>
      <c r="C112" s="36">
        <v>2680640</v>
      </c>
      <c r="D112" s="50">
        <v>1669809</v>
      </c>
    </row>
    <row r="113" spans="1:8" ht="39" customHeight="1">
      <c r="A113" s="91">
        <v>41057700</v>
      </c>
      <c r="B113" s="92" t="s">
        <v>141</v>
      </c>
      <c r="C113" s="36">
        <v>88280</v>
      </c>
      <c r="D113" s="50">
        <v>29419</v>
      </c>
    </row>
    <row r="114" spans="1:8" ht="23.25" customHeight="1">
      <c r="A114" s="125" t="s">
        <v>77</v>
      </c>
      <c r="B114" s="125"/>
      <c r="C114" s="65">
        <f>C9+C58+C89+C94</f>
        <v>1094233297.6500001</v>
      </c>
      <c r="D114" s="65">
        <f>D9+D58+D89+D94</f>
        <v>673980512.72000003</v>
      </c>
      <c r="E114" s="24">
        <f>856662654.27</f>
        <v>856662654.26999998</v>
      </c>
      <c r="F114" s="22">
        <v>934108445.42999995</v>
      </c>
      <c r="G114" s="22">
        <v>1074549052.77</v>
      </c>
      <c r="H114" s="22"/>
    </row>
    <row r="115" spans="1:8" ht="24" customHeight="1">
      <c r="A115" s="62"/>
      <c r="B115" s="93" t="s">
        <v>78</v>
      </c>
      <c r="C115" s="94"/>
      <c r="D115" s="94"/>
      <c r="E115" s="25">
        <f>E114-C114</f>
        <v>-237570643.38000011</v>
      </c>
      <c r="F115" s="22">
        <f>F114-C114</f>
        <v>-160124852.22000015</v>
      </c>
      <c r="G115" s="22">
        <f>G114-D114</f>
        <v>400568540.04999995</v>
      </c>
      <c r="H115" s="22"/>
    </row>
    <row r="116" spans="1:8" ht="18.75" customHeight="1">
      <c r="A116" s="95">
        <v>10000000</v>
      </c>
      <c r="B116" s="96" t="s">
        <v>79</v>
      </c>
      <c r="C116" s="64">
        <f>C117</f>
        <v>766000</v>
      </c>
      <c r="D116" s="97">
        <f>D117</f>
        <v>1193838.25</v>
      </c>
    </row>
    <row r="117" spans="1:8" s="13" customFormat="1">
      <c r="A117" s="98">
        <v>19000000</v>
      </c>
      <c r="B117" s="99" t="s">
        <v>80</v>
      </c>
      <c r="C117" s="64">
        <f>C118+C122</f>
        <v>766000</v>
      </c>
      <c r="D117" s="97">
        <f>D118+D122</f>
        <v>1193838.25</v>
      </c>
    </row>
    <row r="118" spans="1:8" s="11" customFormat="1">
      <c r="A118" s="98">
        <v>19010000</v>
      </c>
      <c r="B118" s="100" t="s">
        <v>81</v>
      </c>
      <c r="C118" s="64">
        <f>SUM(C119:C121)</f>
        <v>766000</v>
      </c>
      <c r="D118" s="97">
        <f>SUM(D119:D121)</f>
        <v>1193838.25</v>
      </c>
    </row>
    <row r="119" spans="1:8" ht="40.15" customHeight="1">
      <c r="A119" s="101">
        <v>19010100</v>
      </c>
      <c r="B119" s="102" t="s">
        <v>119</v>
      </c>
      <c r="C119" s="36">
        <v>100000</v>
      </c>
      <c r="D119" s="115">
        <v>45752.03</v>
      </c>
    </row>
    <row r="120" spans="1:8" s="1" customFormat="1">
      <c r="A120" s="101">
        <v>19010200</v>
      </c>
      <c r="B120" s="103" t="s">
        <v>82</v>
      </c>
      <c r="C120" s="36">
        <v>160000</v>
      </c>
      <c r="D120" s="115">
        <v>67018.86</v>
      </c>
    </row>
    <row r="121" spans="1:8" ht="38.25" customHeight="1">
      <c r="A121" s="101">
        <v>19010300</v>
      </c>
      <c r="B121" s="103" t="s">
        <v>83</v>
      </c>
      <c r="C121" s="36">
        <v>506000</v>
      </c>
      <c r="D121" s="115">
        <v>1081067.3600000001</v>
      </c>
    </row>
    <row r="122" spans="1:8" ht="18.75" hidden="1" customHeight="1">
      <c r="A122" s="98">
        <v>19050000</v>
      </c>
      <c r="B122" s="100" t="s">
        <v>84</v>
      </c>
      <c r="C122" s="64"/>
      <c r="D122" s="97">
        <f>D123+D124</f>
        <v>0</v>
      </c>
    </row>
    <row r="123" spans="1:8" ht="35.25" hidden="1" customHeight="1">
      <c r="A123" s="101">
        <v>19050200</v>
      </c>
      <c r="B123" s="103" t="s">
        <v>85</v>
      </c>
      <c r="C123" s="55"/>
      <c r="D123" s="34"/>
    </row>
    <row r="124" spans="1:8" ht="35.25" hidden="1" customHeight="1">
      <c r="A124" s="101">
        <v>19050300</v>
      </c>
      <c r="B124" s="103" t="s">
        <v>86</v>
      </c>
      <c r="C124" s="37">
        <v>0</v>
      </c>
      <c r="D124" s="34"/>
    </row>
    <row r="125" spans="1:8" ht="20.25" customHeight="1">
      <c r="A125" s="98">
        <v>20000000</v>
      </c>
      <c r="B125" s="100" t="s">
        <v>87</v>
      </c>
      <c r="C125" s="65">
        <f>C126+C128+C133</f>
        <v>39947739.329999998</v>
      </c>
      <c r="D125" s="97">
        <f>D126+D128+D133</f>
        <v>12322636.98</v>
      </c>
    </row>
    <row r="126" spans="1:8" ht="20.25" hidden="1" customHeight="1">
      <c r="A126" s="98">
        <v>21000000</v>
      </c>
      <c r="B126" s="100" t="s">
        <v>41</v>
      </c>
      <c r="C126" s="65">
        <f>C127</f>
        <v>0</v>
      </c>
      <c r="D126" s="65">
        <f>D127</f>
        <v>0</v>
      </c>
    </row>
    <row r="127" spans="1:8" ht="41.45" hidden="1" customHeight="1">
      <c r="A127" s="98">
        <v>21110000</v>
      </c>
      <c r="B127" s="100" t="s">
        <v>107</v>
      </c>
      <c r="C127" s="104">
        <v>0</v>
      </c>
      <c r="D127" s="97"/>
    </row>
    <row r="128" spans="1:8" ht="15.75" customHeight="1">
      <c r="A128" s="105">
        <v>24000000</v>
      </c>
      <c r="B128" s="105" t="s">
        <v>57</v>
      </c>
      <c r="C128" s="64">
        <f>C129+C132</f>
        <v>10000</v>
      </c>
      <c r="D128" s="97">
        <f>D129+D132</f>
        <v>75020.259999999995</v>
      </c>
    </row>
    <row r="129" spans="1:5" ht="26.25" customHeight="1">
      <c r="A129" s="98">
        <v>24060000</v>
      </c>
      <c r="B129" s="100" t="s">
        <v>59</v>
      </c>
      <c r="C129" s="64">
        <f>C130+C131</f>
        <v>10000</v>
      </c>
      <c r="D129" s="97">
        <f>D130+D131</f>
        <v>75020.259999999995</v>
      </c>
    </row>
    <row r="130" spans="1:5" ht="20.25" hidden="1" customHeight="1">
      <c r="A130" s="101">
        <v>24061600</v>
      </c>
      <c r="B130" s="102" t="s">
        <v>88</v>
      </c>
      <c r="C130" s="55"/>
      <c r="D130" s="34"/>
    </row>
    <row r="131" spans="1:5" ht="39" customHeight="1">
      <c r="A131" s="101">
        <v>24062100</v>
      </c>
      <c r="B131" s="103" t="s">
        <v>89</v>
      </c>
      <c r="C131" s="36">
        <v>10000</v>
      </c>
      <c r="D131" s="43">
        <v>75020.259999999995</v>
      </c>
    </row>
    <row r="132" spans="1:5" ht="20.25" hidden="1" customHeight="1">
      <c r="A132" s="98">
        <v>24170000</v>
      </c>
      <c r="B132" s="106" t="s">
        <v>90</v>
      </c>
      <c r="C132" s="64"/>
      <c r="D132" s="97"/>
    </row>
    <row r="133" spans="1:5" ht="22.5" customHeight="1">
      <c r="A133" s="107">
        <v>25000000</v>
      </c>
      <c r="B133" s="107" t="s">
        <v>91</v>
      </c>
      <c r="C133" s="97">
        <f>C134+C139</f>
        <v>39937739.329999998</v>
      </c>
      <c r="D133" s="97">
        <f>D134+D139</f>
        <v>12247616.720000001</v>
      </c>
      <c r="E133" s="19"/>
    </row>
    <row r="134" spans="1:5" ht="26.45" customHeight="1">
      <c r="A134" s="107">
        <v>25010000</v>
      </c>
      <c r="B134" s="108" t="s">
        <v>92</v>
      </c>
      <c r="C134" s="97">
        <f>C135+C136+C137+C138</f>
        <v>28983398.220000003</v>
      </c>
      <c r="D134" s="97">
        <f>D135+D136+D137+D138</f>
        <v>1296140.81</v>
      </c>
    </row>
    <row r="135" spans="1:5" ht="26.25" customHeight="1">
      <c r="A135" s="109">
        <v>25010100</v>
      </c>
      <c r="B135" s="73" t="s">
        <v>93</v>
      </c>
      <c r="C135" s="37">
        <v>28745132.390000001</v>
      </c>
      <c r="D135" s="115">
        <v>1167821.3</v>
      </c>
    </row>
    <row r="136" spans="1:5" ht="27" hidden="1" customHeight="1">
      <c r="A136" s="109">
        <v>25010200</v>
      </c>
      <c r="B136" s="73" t="s">
        <v>94</v>
      </c>
      <c r="C136" s="55"/>
      <c r="D136" s="115"/>
    </row>
    <row r="137" spans="1:5" ht="40.9" customHeight="1">
      <c r="A137" s="109">
        <v>25010300</v>
      </c>
      <c r="B137" s="73" t="s">
        <v>105</v>
      </c>
      <c r="C137" s="37">
        <v>205534.3</v>
      </c>
      <c r="D137" s="115">
        <v>83181.75</v>
      </c>
    </row>
    <row r="138" spans="1:5" ht="25.15" customHeight="1">
      <c r="A138" s="109">
        <v>25010400</v>
      </c>
      <c r="B138" s="73" t="s">
        <v>95</v>
      </c>
      <c r="C138" s="37">
        <v>32731.53</v>
      </c>
      <c r="D138" s="34">
        <v>45137.760000000002</v>
      </c>
    </row>
    <row r="139" spans="1:5" ht="19.899999999999999" customHeight="1">
      <c r="A139" s="107">
        <v>25020000</v>
      </c>
      <c r="B139" s="108" t="s">
        <v>96</v>
      </c>
      <c r="C139" s="110">
        <f>C140+C141</f>
        <v>10954341.109999999</v>
      </c>
      <c r="D139" s="110">
        <f>D140+D141</f>
        <v>10951475.91</v>
      </c>
    </row>
    <row r="140" spans="1:5" ht="19.899999999999999" customHeight="1">
      <c r="A140" s="109">
        <v>25020100</v>
      </c>
      <c r="B140" s="73" t="s">
        <v>97</v>
      </c>
      <c r="C140" s="111">
        <v>10508663.619999999</v>
      </c>
      <c r="D140" s="115">
        <v>10507006.359999999</v>
      </c>
    </row>
    <row r="141" spans="1:5" ht="76.150000000000006" customHeight="1">
      <c r="A141" s="109">
        <v>25020200</v>
      </c>
      <c r="B141" s="73" t="s">
        <v>108</v>
      </c>
      <c r="C141" s="111">
        <v>445677.49</v>
      </c>
      <c r="D141" s="115">
        <v>444469.55</v>
      </c>
    </row>
    <row r="142" spans="1:5" ht="19.149999999999999" customHeight="1">
      <c r="A142" s="98">
        <v>30000000</v>
      </c>
      <c r="B142" s="100" t="s">
        <v>60</v>
      </c>
      <c r="C142" s="64">
        <f>C143+C145</f>
        <v>150000</v>
      </c>
      <c r="D142" s="97">
        <f>D143+D145</f>
        <v>7719612.3499999996</v>
      </c>
    </row>
    <row r="143" spans="1:5" ht="19.899999999999999" customHeight="1">
      <c r="A143" s="98">
        <v>31000000</v>
      </c>
      <c r="B143" s="106" t="s">
        <v>61</v>
      </c>
      <c r="C143" s="64">
        <f>C144</f>
        <v>100000</v>
      </c>
      <c r="D143" s="97">
        <f>D144</f>
        <v>7719612.3499999996</v>
      </c>
    </row>
    <row r="144" spans="1:5" ht="37.5">
      <c r="A144" s="101">
        <v>31030000</v>
      </c>
      <c r="B144" s="103" t="s">
        <v>98</v>
      </c>
      <c r="C144" s="55">
        <v>100000</v>
      </c>
      <c r="D144" s="34">
        <v>7719612.3499999996</v>
      </c>
    </row>
    <row r="145" spans="1:8" ht="18.600000000000001" customHeight="1">
      <c r="A145" s="98">
        <v>33000000</v>
      </c>
      <c r="B145" s="106" t="s">
        <v>99</v>
      </c>
      <c r="C145" s="64">
        <f>C146</f>
        <v>50000</v>
      </c>
      <c r="D145" s="104">
        <f>D146</f>
        <v>0</v>
      </c>
    </row>
    <row r="146" spans="1:8" ht="19.899999999999999" customHeight="1">
      <c r="A146" s="98">
        <v>33010000</v>
      </c>
      <c r="B146" s="106" t="s">
        <v>100</v>
      </c>
      <c r="C146" s="64">
        <f>C147</f>
        <v>50000</v>
      </c>
      <c r="D146" s="104">
        <f>D147</f>
        <v>0</v>
      </c>
    </row>
    <row r="147" spans="1:8" ht="58.15" customHeight="1">
      <c r="A147" s="101">
        <v>33010100</v>
      </c>
      <c r="B147" s="103" t="s">
        <v>109</v>
      </c>
      <c r="C147" s="36">
        <v>50000</v>
      </c>
      <c r="D147" s="34"/>
    </row>
    <row r="148" spans="1:8">
      <c r="A148" s="62">
        <v>40000000</v>
      </c>
      <c r="B148" s="63" t="s">
        <v>65</v>
      </c>
      <c r="C148" s="64">
        <f>C149</f>
        <v>400000</v>
      </c>
      <c r="D148" s="69">
        <f>D149</f>
        <v>0</v>
      </c>
    </row>
    <row r="149" spans="1:8" ht="20.45" customHeight="1">
      <c r="A149" s="62">
        <v>41000000</v>
      </c>
      <c r="B149" s="66" t="s">
        <v>66</v>
      </c>
      <c r="C149" s="64">
        <f>C150</f>
        <v>400000</v>
      </c>
      <c r="D149" s="69">
        <f>D150</f>
        <v>0</v>
      </c>
    </row>
    <row r="150" spans="1:8">
      <c r="A150" s="62">
        <v>41050000</v>
      </c>
      <c r="B150" s="66" t="s">
        <v>73</v>
      </c>
      <c r="C150" s="64">
        <f>SUM(C151:C154)</f>
        <v>400000</v>
      </c>
      <c r="D150" s="69">
        <f>SUM(D151:D154)</f>
        <v>0</v>
      </c>
    </row>
    <row r="151" spans="1:8" s="1" customFormat="1" ht="22.9" customHeight="1">
      <c r="A151" s="67">
        <v>41053900</v>
      </c>
      <c r="B151" s="68" t="s">
        <v>76</v>
      </c>
      <c r="C151" s="55">
        <v>400000</v>
      </c>
      <c r="D151" s="55"/>
    </row>
    <row r="152" spans="1:8" hidden="1">
      <c r="A152" s="101"/>
      <c r="B152" s="92"/>
      <c r="C152" s="55"/>
      <c r="D152" s="34"/>
    </row>
    <row r="153" spans="1:8" hidden="1">
      <c r="A153" s="101"/>
      <c r="B153" s="92"/>
      <c r="C153" s="55"/>
      <c r="D153" s="34"/>
    </row>
    <row r="154" spans="1:8" hidden="1">
      <c r="A154" s="101"/>
      <c r="B154" s="92"/>
      <c r="C154" s="55"/>
      <c r="D154" s="34"/>
    </row>
    <row r="155" spans="1:8" ht="19.899999999999999" customHeight="1">
      <c r="A155" s="98">
        <v>50000000</v>
      </c>
      <c r="B155" s="106" t="s">
        <v>101</v>
      </c>
      <c r="C155" s="64">
        <f>C156</f>
        <v>2000000</v>
      </c>
      <c r="D155" s="97">
        <f>D156</f>
        <v>727241.95</v>
      </c>
    </row>
    <row r="156" spans="1:8" ht="38.450000000000003" customHeight="1">
      <c r="A156" s="101">
        <v>50110000</v>
      </c>
      <c r="B156" s="103" t="s">
        <v>102</v>
      </c>
      <c r="C156" s="55">
        <v>2000000</v>
      </c>
      <c r="D156" s="34">
        <v>727241.95</v>
      </c>
    </row>
    <row r="157" spans="1:8" ht="16.899999999999999" customHeight="1">
      <c r="A157" s="126" t="s">
        <v>77</v>
      </c>
      <c r="B157" s="126"/>
      <c r="C157" s="65">
        <f>C155+C142+C148+C125+C116</f>
        <v>43263739.329999998</v>
      </c>
      <c r="D157" s="65">
        <f>D155+D142+D125+D116+D150</f>
        <v>21963329.530000001</v>
      </c>
      <c r="F157" s="22"/>
      <c r="G157" s="22"/>
      <c r="H157">
        <v>11358454.199999999</v>
      </c>
    </row>
    <row r="158" spans="1:8" ht="19.899999999999999" customHeight="1">
      <c r="A158" s="122" t="s">
        <v>103</v>
      </c>
      <c r="B158" s="122"/>
      <c r="C158" s="65">
        <f>C157+C114</f>
        <v>1137497036.98</v>
      </c>
      <c r="D158" s="65">
        <f>D157+D114</f>
        <v>695943842.25</v>
      </c>
      <c r="F158" s="22"/>
      <c r="G158" s="22"/>
      <c r="H158" s="22">
        <f>D157-H157</f>
        <v>10604875.330000002</v>
      </c>
    </row>
    <row r="159" spans="1:8" s="54" customFormat="1" ht="142.15" customHeight="1">
      <c r="A159" s="53" t="s">
        <v>132</v>
      </c>
      <c r="B159" s="53"/>
      <c r="C159" s="48" t="s">
        <v>133</v>
      </c>
      <c r="D159" s="113"/>
    </row>
    <row r="161" spans="1:8" ht="19.899999999999999" customHeight="1">
      <c r="A161" s="49"/>
      <c r="B161" s="49"/>
      <c r="C161" s="35"/>
      <c r="D161" s="35"/>
      <c r="F161" s="22"/>
      <c r="G161" s="22"/>
      <c r="H161" s="22"/>
    </row>
    <row r="162" spans="1:8" ht="13.9" customHeight="1">
      <c r="A162" s="20"/>
      <c r="B162" s="21"/>
      <c r="C162" s="35"/>
      <c r="D162" s="38"/>
      <c r="E162" s="22"/>
    </row>
  </sheetData>
  <sheetProtection selectLockedCells="1" selectUnlockedCells="1"/>
  <mergeCells count="5">
    <mergeCell ref="A158:B158"/>
    <mergeCell ref="C2:D2"/>
    <mergeCell ref="A5:D5"/>
    <mergeCell ref="A114:B114"/>
    <mergeCell ref="A157:B157"/>
  </mergeCells>
  <phoneticPr fontId="14" type="noConversion"/>
  <conditionalFormatting sqref="D93">
    <cfRule type="expression" dxfId="77" priority="49" stopIfTrue="1">
      <formula>XFC93=1</formula>
    </cfRule>
  </conditionalFormatting>
  <conditionalFormatting sqref="C12:C15 C31:C33 D31 D119:D121 D131 D135 D137:D138 D140:D141">
    <cfRule type="expression" dxfId="76" priority="87" stopIfTrue="1">
      <formula>XFC12=1</formula>
    </cfRule>
  </conditionalFormatting>
  <conditionalFormatting sqref="D12:D15">
    <cfRule type="expression" dxfId="75" priority="86" stopIfTrue="1">
      <formula>XFC12=1</formula>
    </cfRule>
  </conditionalFormatting>
  <conditionalFormatting sqref="C12:C15">
    <cfRule type="expression" dxfId="74" priority="85" stopIfTrue="1">
      <formula>XFC12=1</formula>
    </cfRule>
  </conditionalFormatting>
  <conditionalFormatting sqref="D12:D15">
    <cfRule type="expression" dxfId="73" priority="84" stopIfTrue="1">
      <formula>XFC12=1</formula>
    </cfRule>
  </conditionalFormatting>
  <conditionalFormatting sqref="C19">
    <cfRule type="expression" dxfId="72" priority="83" stopIfTrue="1">
      <formula>XFC19=1</formula>
    </cfRule>
  </conditionalFormatting>
  <conditionalFormatting sqref="D19">
    <cfRule type="expression" dxfId="71" priority="82" stopIfTrue="1">
      <formula>XFC19=1</formula>
    </cfRule>
  </conditionalFormatting>
  <conditionalFormatting sqref="C24">
    <cfRule type="expression" dxfId="70" priority="81" stopIfTrue="1">
      <formula>XFC24=1</formula>
    </cfRule>
  </conditionalFormatting>
  <conditionalFormatting sqref="D24">
    <cfRule type="expression" dxfId="69" priority="80" stopIfTrue="1">
      <formula>XFC24=1</formula>
    </cfRule>
  </conditionalFormatting>
  <conditionalFormatting sqref="C28">
    <cfRule type="expression" dxfId="68" priority="79" stopIfTrue="1">
      <formula>XFC28=1</formula>
    </cfRule>
  </conditionalFormatting>
  <conditionalFormatting sqref="D28">
    <cfRule type="expression" dxfId="67" priority="78" stopIfTrue="1">
      <formula>XFC28=1</formula>
    </cfRule>
  </conditionalFormatting>
  <conditionalFormatting sqref="C30">
    <cfRule type="expression" dxfId="66" priority="77" stopIfTrue="1">
      <formula>XFC30=1</formula>
    </cfRule>
  </conditionalFormatting>
  <conditionalFormatting sqref="D30">
    <cfRule type="expression" dxfId="65" priority="76" stopIfTrue="1">
      <formula>XFC30=1</formula>
    </cfRule>
  </conditionalFormatting>
  <conditionalFormatting sqref="D31">
    <cfRule type="expression" dxfId="64" priority="74" stopIfTrue="1">
      <formula>XFC31=1</formula>
    </cfRule>
  </conditionalFormatting>
  <conditionalFormatting sqref="C36:C43">
    <cfRule type="expression" dxfId="63" priority="73" stopIfTrue="1">
      <formula>XFC36=1</formula>
    </cfRule>
  </conditionalFormatting>
  <conditionalFormatting sqref="D36:D43">
    <cfRule type="expression" dxfId="62" priority="72" stopIfTrue="1">
      <formula>XFC36=1</formula>
    </cfRule>
  </conditionalFormatting>
  <conditionalFormatting sqref="C45">
    <cfRule type="expression" dxfId="61" priority="71" stopIfTrue="1">
      <formula>XFC45=1</formula>
    </cfRule>
  </conditionalFormatting>
  <conditionalFormatting sqref="D45">
    <cfRule type="expression" dxfId="60" priority="70" stopIfTrue="1">
      <formula>XFC45=1</formula>
    </cfRule>
  </conditionalFormatting>
  <conditionalFormatting sqref="C47">
    <cfRule type="expression" dxfId="59" priority="69" stopIfTrue="1">
      <formula>XFC47=1</formula>
    </cfRule>
  </conditionalFormatting>
  <conditionalFormatting sqref="D47">
    <cfRule type="expression" dxfId="58" priority="68" stopIfTrue="1">
      <formula>XFC47=1</formula>
    </cfRule>
  </conditionalFormatting>
  <conditionalFormatting sqref="C49:C50">
    <cfRule type="expression" dxfId="57" priority="67" stopIfTrue="1">
      <formula>XFC49=1</formula>
    </cfRule>
  </conditionalFormatting>
  <conditionalFormatting sqref="D49:D50">
    <cfRule type="expression" dxfId="56" priority="66" stopIfTrue="1">
      <formula>XFC49=1</formula>
    </cfRule>
  </conditionalFormatting>
  <conditionalFormatting sqref="C55:C57">
    <cfRule type="expression" dxfId="55" priority="65" stopIfTrue="1">
      <formula>XFC55=1</formula>
    </cfRule>
  </conditionalFormatting>
  <conditionalFormatting sqref="D55:D57">
    <cfRule type="expression" dxfId="54" priority="64" stopIfTrue="1">
      <formula>XFC55=1</formula>
    </cfRule>
  </conditionalFormatting>
  <conditionalFormatting sqref="C61">
    <cfRule type="expression" dxfId="53" priority="63" stopIfTrue="1">
      <formula>XFC61=1</formula>
    </cfRule>
  </conditionalFormatting>
  <conditionalFormatting sqref="D61">
    <cfRule type="expression" dxfId="52" priority="62" stopIfTrue="1">
      <formula>XFC61=1</formula>
    </cfRule>
  </conditionalFormatting>
  <conditionalFormatting sqref="D65:D68">
    <cfRule type="expression" dxfId="51" priority="61" stopIfTrue="1">
      <formula>XFC65=1</formula>
    </cfRule>
  </conditionalFormatting>
  <conditionalFormatting sqref="D73:D76">
    <cfRule type="expression" dxfId="50" priority="60" stopIfTrue="1">
      <formula>XFC73=1</formula>
    </cfRule>
  </conditionalFormatting>
  <conditionalFormatting sqref="C65:C68">
    <cfRule type="expression" dxfId="49" priority="59" stopIfTrue="1">
      <formula>XFC65=1</formula>
    </cfRule>
  </conditionalFormatting>
  <conditionalFormatting sqref="C74:C76">
    <cfRule type="expression" dxfId="48" priority="58" stopIfTrue="1">
      <formula>XFC74=1</formula>
    </cfRule>
  </conditionalFormatting>
  <conditionalFormatting sqref="C79">
    <cfRule type="expression" dxfId="47" priority="57" stopIfTrue="1">
      <formula>XFC79=1</formula>
    </cfRule>
  </conditionalFormatting>
  <conditionalFormatting sqref="D79">
    <cfRule type="expression" dxfId="46" priority="56" stopIfTrue="1">
      <formula>XFC79=1</formula>
    </cfRule>
  </conditionalFormatting>
  <conditionalFormatting sqref="C81:C82">
    <cfRule type="expression" dxfId="45" priority="55" stopIfTrue="1">
      <formula>XFC81=1</formula>
    </cfRule>
  </conditionalFormatting>
  <conditionalFormatting sqref="D81:D82">
    <cfRule type="expression" dxfId="44" priority="54" stopIfTrue="1">
      <formula>XFC81=1</formula>
    </cfRule>
  </conditionalFormatting>
  <conditionalFormatting sqref="C83">
    <cfRule type="expression" dxfId="43" priority="53" stopIfTrue="1">
      <formula>XFC83=1</formula>
    </cfRule>
  </conditionalFormatting>
  <conditionalFormatting sqref="D83">
    <cfRule type="expression" dxfId="42" priority="52" stopIfTrue="1">
      <formula>XFC83=1</formula>
    </cfRule>
  </conditionalFormatting>
  <conditionalFormatting sqref="C87">
    <cfRule type="expression" dxfId="41" priority="51" stopIfTrue="1">
      <formula>XFC87=1</formula>
    </cfRule>
  </conditionalFormatting>
  <conditionalFormatting sqref="D87">
    <cfRule type="expression" dxfId="40" priority="50" stopIfTrue="1">
      <formula>XFC87=1</formula>
    </cfRule>
  </conditionalFormatting>
  <conditionalFormatting sqref="B97 B101:B102">
    <cfRule type="expression" dxfId="39" priority="48" stopIfTrue="1">
      <formula>XFD97=1</formula>
    </cfRule>
  </conditionalFormatting>
  <conditionalFormatting sqref="C97">
    <cfRule type="expression" dxfId="38" priority="47" stopIfTrue="1">
      <formula>XFC97=1</formula>
    </cfRule>
  </conditionalFormatting>
  <conditionalFormatting sqref="D97">
    <cfRule type="expression" dxfId="37" priority="46" stopIfTrue="1">
      <formula>XFC97=1</formula>
    </cfRule>
  </conditionalFormatting>
  <conditionalFormatting sqref="C98">
    <cfRule type="expression" dxfId="36" priority="45" stopIfTrue="1">
      <formula>XFC98=1</formula>
    </cfRule>
  </conditionalFormatting>
  <conditionalFormatting sqref="D98">
    <cfRule type="expression" dxfId="35" priority="44" stopIfTrue="1">
      <formula>XFC98=1</formula>
    </cfRule>
  </conditionalFormatting>
  <conditionalFormatting sqref="C100">
    <cfRule type="expression" dxfId="34" priority="43" stopIfTrue="1">
      <formula>XFC100=1</formula>
    </cfRule>
  </conditionalFormatting>
  <conditionalFormatting sqref="D100">
    <cfRule type="expression" dxfId="33" priority="42" stopIfTrue="1">
      <formula>XFC100=1</formula>
    </cfRule>
  </conditionalFormatting>
  <conditionalFormatting sqref="A101:A102">
    <cfRule type="expression" dxfId="32" priority="41" stopIfTrue="1">
      <formula>XFD101=1</formula>
    </cfRule>
  </conditionalFormatting>
  <conditionalFormatting sqref="C102:C103">
    <cfRule type="expression" dxfId="31" priority="39" stopIfTrue="1">
      <formula>XFC102=1</formula>
    </cfRule>
  </conditionalFormatting>
  <conditionalFormatting sqref="D103">
    <cfRule type="expression" dxfId="30" priority="38" stopIfTrue="1">
      <formula>XFC103=1</formula>
    </cfRule>
  </conditionalFormatting>
  <conditionalFormatting sqref="C110:C113">
    <cfRule type="expression" dxfId="29" priority="37" stopIfTrue="1">
      <formula>XFC110=1</formula>
    </cfRule>
  </conditionalFormatting>
  <conditionalFormatting sqref="D110:D113">
    <cfRule type="expression" dxfId="28" priority="36" stopIfTrue="1">
      <formula>XFC110=1</formula>
    </cfRule>
  </conditionalFormatting>
  <conditionalFormatting sqref="C119:C121 C131 C147">
    <cfRule type="expression" dxfId="27" priority="35" stopIfTrue="1">
      <formula>XFD119=1</formula>
    </cfRule>
  </conditionalFormatting>
  <conditionalFormatting sqref="D40:D43">
    <cfRule type="expression" dxfId="26" priority="27" stopIfTrue="1">
      <formula>XFA40=1</formula>
    </cfRule>
  </conditionalFormatting>
  <conditionalFormatting sqref="D49:D50">
    <cfRule type="expression" dxfId="25" priority="26" stopIfTrue="1">
      <formula>XFA49=1</formula>
    </cfRule>
  </conditionalFormatting>
  <conditionalFormatting sqref="D55:D57">
    <cfRule type="expression" dxfId="24" priority="25" stopIfTrue="1">
      <formula>XFA55=1</formula>
    </cfRule>
  </conditionalFormatting>
  <conditionalFormatting sqref="D65:D68">
    <cfRule type="expression" dxfId="23" priority="24" stopIfTrue="1">
      <formula>XFA65=1</formula>
    </cfRule>
  </conditionalFormatting>
  <conditionalFormatting sqref="D73:D77">
    <cfRule type="expression" dxfId="22" priority="23" stopIfTrue="1">
      <formula>XFA73=1</formula>
    </cfRule>
  </conditionalFormatting>
  <conditionalFormatting sqref="D87:D88">
    <cfRule type="expression" dxfId="21" priority="22" stopIfTrue="1">
      <formula>XFA87=1</formula>
    </cfRule>
  </conditionalFormatting>
  <conditionalFormatting sqref="D119">
    <cfRule type="expression" dxfId="20" priority="21" stopIfTrue="1">
      <formula>XFA119=1</formula>
    </cfRule>
  </conditionalFormatting>
  <conditionalFormatting sqref="D135:D138">
    <cfRule type="expression" dxfId="19" priority="20" stopIfTrue="1">
      <formula>XFA135=1</formula>
    </cfRule>
  </conditionalFormatting>
  <conditionalFormatting sqref="D140:D141">
    <cfRule type="expression" dxfId="18" priority="19" stopIfTrue="1">
      <formula>XFA140=1</formula>
    </cfRule>
  </conditionalFormatting>
  <conditionalFormatting sqref="D36:D39">
    <cfRule type="expression" dxfId="17" priority="18" stopIfTrue="1">
      <formula>XFA36=1</formula>
    </cfRule>
  </conditionalFormatting>
  <conditionalFormatting sqref="D40:D45">
    <cfRule type="expression" dxfId="16" priority="17" stopIfTrue="1">
      <formula>XFA40=1</formula>
    </cfRule>
  </conditionalFormatting>
  <conditionalFormatting sqref="D49:D50">
    <cfRule type="expression" dxfId="15" priority="16" stopIfTrue="1">
      <formula>XFA49=1</formula>
    </cfRule>
  </conditionalFormatting>
  <conditionalFormatting sqref="D55:D57">
    <cfRule type="expression" dxfId="14" priority="15" stopIfTrue="1">
      <formula>XFA55=1</formula>
    </cfRule>
  </conditionalFormatting>
  <conditionalFormatting sqref="D73:D77">
    <cfRule type="expression" dxfId="13" priority="14" stopIfTrue="1">
      <formula>XFA73=1</formula>
    </cfRule>
  </conditionalFormatting>
  <conditionalFormatting sqref="D110:D113">
    <cfRule type="expression" dxfId="12" priority="13" stopIfTrue="1">
      <formula>XFA110=1</formula>
    </cfRule>
  </conditionalFormatting>
  <conditionalFormatting sqref="D12:D16">
    <cfRule type="expression" dxfId="11" priority="12" stopIfTrue="1">
      <formula>XFA12=1</formula>
    </cfRule>
  </conditionalFormatting>
  <conditionalFormatting sqref="D32:D33">
    <cfRule type="expression" dxfId="10" priority="11" stopIfTrue="1">
      <formula>XFA32=1</formula>
    </cfRule>
  </conditionalFormatting>
  <conditionalFormatting sqref="D36:D45">
    <cfRule type="expression" dxfId="9" priority="10" stopIfTrue="1">
      <formula>XFA36=1</formula>
    </cfRule>
  </conditionalFormatting>
  <conditionalFormatting sqref="D49:D50">
    <cfRule type="expression" dxfId="8" priority="9" stopIfTrue="1">
      <formula>XFA49=1</formula>
    </cfRule>
  </conditionalFormatting>
  <conditionalFormatting sqref="D55:D57">
    <cfRule type="expression" dxfId="7" priority="8" stopIfTrue="1">
      <formula>XFA55=1</formula>
    </cfRule>
  </conditionalFormatting>
  <conditionalFormatting sqref="D65:D68">
    <cfRule type="expression" dxfId="6" priority="7" stopIfTrue="1">
      <formula>XFA65=1</formula>
    </cfRule>
  </conditionalFormatting>
  <conditionalFormatting sqref="D73:D76">
    <cfRule type="expression" dxfId="5" priority="6" stopIfTrue="1">
      <formula>XFA73=1</formula>
    </cfRule>
  </conditionalFormatting>
  <conditionalFormatting sqref="D140:D141">
    <cfRule type="expression" dxfId="4" priority="1" stopIfTrue="1">
      <formula>XFA140=1</formula>
    </cfRule>
  </conditionalFormatting>
  <conditionalFormatting sqref="D87:D88">
    <cfRule type="expression" dxfId="3" priority="5" stopIfTrue="1">
      <formula>XFA87=1</formula>
    </cfRule>
  </conditionalFormatting>
  <conditionalFormatting sqref="D110:D111">
    <cfRule type="expression" dxfId="2" priority="4" stopIfTrue="1">
      <formula>XFA110=1</formula>
    </cfRule>
  </conditionalFormatting>
  <conditionalFormatting sqref="D119:D121">
    <cfRule type="expression" dxfId="1" priority="3" stopIfTrue="1">
      <formula>XFA119=1</formula>
    </cfRule>
  </conditionalFormatting>
  <conditionalFormatting sqref="D135:D137">
    <cfRule type="expression" dxfId="0" priority="2" stopIfTrue="1">
      <formula>XFA135=1</formula>
    </cfRule>
  </conditionalFormatting>
  <pageMargins left="1.1811023622047245" right="0.19685039370078741" top="0.39370078740157483" bottom="0.19685039370078741" header="0.51181102362204722" footer="0.51181102362204722"/>
  <pageSetup paperSize="9" scale="49" firstPageNumber="0" orientation="portrait" horizontalDpi="300" verticalDpi="300" r:id="rId1"/>
  <headerFooter alignWithMargins="0"/>
  <rowBreaks count="2" manualBreakCount="2">
    <brk id="68" max="4" man="1"/>
    <brk id="12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Кириченко</dc:creator>
  <cp:lastModifiedBy>TWO</cp:lastModifiedBy>
  <cp:lastPrinted>2023-07-19T06:08:53Z</cp:lastPrinted>
  <dcterms:created xsi:type="dcterms:W3CDTF">2020-09-21T10:01:22Z</dcterms:created>
  <dcterms:modified xsi:type="dcterms:W3CDTF">2023-07-25T05:23:05Z</dcterms:modified>
</cp:coreProperties>
</file>