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Z2M_2E_401" sheetId="1" r:id="rId1"/>
  </sheets>
  <definedNames>
    <definedName name="Data">Z2M_2E_401!$A$10:$Q$93</definedName>
    <definedName name="Date">Z2M_2E_401!#REF!</definedName>
    <definedName name="Date1">Z2M_2E_401!#REF!</definedName>
    <definedName name="EXCEL_VER">11</definedName>
    <definedName name="PRINT_DATE">"03.04.2017 14:17:20"</definedName>
    <definedName name="PRINTER">"Eксель_Імпорт (XlRpt)  ДержКазначейство ЦА, Копичко Олександр"</definedName>
    <definedName name="REP_CREATOR">"0460-OliinykS"</definedName>
    <definedName name="_xlnm.Print_Area" localSheetId="0">Z2M_2E_401!$B$1:$F$160</definedName>
  </definedNames>
  <calcPr calcId="125725"/>
</workbook>
</file>

<file path=xl/calcChain.xml><?xml version="1.0" encoding="utf-8"?>
<calcChain xmlns="http://schemas.openxmlformats.org/spreadsheetml/2006/main">
  <c r="F111" i="1"/>
  <c r="E111"/>
  <c r="F58"/>
  <c r="E58"/>
  <c r="F150"/>
  <c r="F97"/>
  <c r="F100"/>
  <c r="F108"/>
  <c r="F118"/>
  <c r="F122"/>
  <c r="F125"/>
  <c r="F128"/>
  <c r="E97"/>
  <c r="E100"/>
  <c r="E108"/>
  <c r="E118"/>
  <c r="E122"/>
  <c r="E125"/>
  <c r="E128"/>
  <c r="E150"/>
  <c r="F10"/>
  <c r="F15"/>
  <c r="F26"/>
  <c r="F30"/>
  <c r="F52"/>
  <c r="F66"/>
  <c r="F73"/>
  <c r="F86"/>
  <c r="F92"/>
  <c r="E10"/>
  <c r="E15"/>
  <c r="E26"/>
  <c r="E30"/>
  <c r="E52"/>
  <c r="E66"/>
  <c r="E73"/>
  <c r="E86"/>
  <c r="E92"/>
  <c r="A148"/>
  <c r="A12"/>
  <c r="A13"/>
  <c r="A15"/>
  <c r="A16"/>
  <c r="A17"/>
  <c r="A19"/>
  <c r="A26"/>
  <c r="A27"/>
  <c r="A28"/>
  <c r="A30"/>
  <c r="A32"/>
  <c r="A33"/>
  <c r="A34"/>
  <c r="A35"/>
  <c r="A38"/>
  <c r="A42"/>
  <c r="A43"/>
  <c r="A46"/>
  <c r="A47"/>
  <c r="A52"/>
  <c r="A53"/>
  <c r="A54"/>
  <c r="A55"/>
  <c r="A56"/>
  <c r="A57"/>
  <c r="A58"/>
  <c r="A59"/>
  <c r="A60"/>
  <c r="A61"/>
  <c r="A62"/>
  <c r="A63"/>
  <c r="A66"/>
  <c r="A74"/>
  <c r="A75"/>
  <c r="A80"/>
  <c r="A81"/>
  <c r="A87"/>
  <c r="A88"/>
  <c r="A90"/>
  <c r="A95"/>
  <c r="A98"/>
  <c r="A99"/>
  <c r="A100"/>
  <c r="A101"/>
  <c r="A102"/>
  <c r="A103"/>
  <c r="A105"/>
  <c r="A108"/>
  <c r="A109"/>
  <c r="A111"/>
  <c r="A112"/>
  <c r="A118"/>
  <c r="A119"/>
  <c r="A120"/>
  <c r="A121"/>
  <c r="A122"/>
  <c r="A123"/>
  <c r="A124"/>
  <c r="A125"/>
  <c r="A134"/>
  <c r="A136"/>
  <c r="A140"/>
  <c r="A141"/>
  <c r="A143"/>
  <c r="A149"/>
  <c r="A153"/>
  <c r="A157"/>
  <c r="F157"/>
  <c r="E157"/>
  <c r="F95"/>
  <c r="E95"/>
  <c r="E158" s="1"/>
  <c r="F158"/>
</calcChain>
</file>

<file path=xl/sharedStrings.xml><?xml version="1.0" encoding="utf-8"?>
<sst xmlns="http://schemas.openxmlformats.org/spreadsheetml/2006/main" count="357" uniqueCount="234">
  <si>
    <t>Додаток 2</t>
  </si>
  <si>
    <t>2.К. Видатки за коштами на рахунках в органах Державної казначейської служби України</t>
  </si>
  <si>
    <t>грн.</t>
  </si>
  <si>
    <t>КПКВКМБ</t>
  </si>
  <si>
    <t xml:space="preserve">                                     Видатки  </t>
  </si>
  <si>
    <t>Загальний фонд</t>
  </si>
  <si>
    <t>0100</t>
  </si>
  <si>
    <t>Державне управлiння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</si>
  <si>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</si>
  <si>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</si>
  <si>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</t>
  </si>
  <si>
    <t>0160</t>
  </si>
  <si>
    <t>Керівництво і управління у відповідній сфері у містах (місті Києві), селищах, селах, об'єднаних територіальних  громадах</t>
  </si>
  <si>
    <t>0170</t>
  </si>
  <si>
    <t>Підвищення кваліфікації депутатів місцевих рад та посадових осіб місцевого самоврядування</t>
  </si>
  <si>
    <t>0180</t>
  </si>
  <si>
    <t>Інша діяльність у сфері державного управління</t>
  </si>
  <si>
    <t>1000</t>
  </si>
  <si>
    <t>Освiта</t>
  </si>
  <si>
    <t>0910</t>
  </si>
  <si>
    <t>1010</t>
  </si>
  <si>
    <t>Надання дошкільної освiти</t>
  </si>
  <si>
    <t>0921</t>
  </si>
  <si>
    <t>1020</t>
  </si>
  <si>
    <t>0960</t>
  </si>
  <si>
    <t>Надання позашкільної освіти позашкільними закладами освіти, заходи із позашкільної роботи з дітьми</t>
  </si>
  <si>
    <t>1150</t>
  </si>
  <si>
    <t>1160</t>
  </si>
  <si>
    <t>Інші програми, заклади та заходи у сфері освіти</t>
  </si>
  <si>
    <t>2000</t>
  </si>
  <si>
    <t>Охорона здоров'я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</si>
  <si>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</si>
  <si>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</si>
  <si>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</si>
  <si>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</si>
  <si>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</si>
  <si>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 центрами первинної медичної  (медико-санітарної) допомоги</t>
  </si>
  <si>
    <t>3000</t>
  </si>
  <si>
    <t>Соцiальний захист та соцiальне забезпечення</t>
  </si>
  <si>
    <t>1070</t>
  </si>
  <si>
    <t>1030</t>
  </si>
  <si>
    <t>3031</t>
  </si>
  <si>
    <t>Надання інших пільг окремим категоріям громадян відповідно до законодавства</t>
  </si>
  <si>
    <t>1060</t>
  </si>
  <si>
    <t>3032</t>
  </si>
  <si>
    <t>Надання пільг окремим категоріям громадян з оплати послуг зв'язку</t>
  </si>
  <si>
    <t>3033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</si>
  <si>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</si>
  <si>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</si>
  <si>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</si>
  <si>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1040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</si>
  <si>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</si>
  <si>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</si>
  <si>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3121</t>
  </si>
  <si>
    <t>3123</t>
  </si>
  <si>
    <t>3131</t>
  </si>
  <si>
    <t>Здійснення заходів та реалізація проектів на виконання Державної цільової соціальної програми "Молодь України"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</si>
  <si>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</si>
  <si>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стороньої допомоги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</si>
  <si>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</si>
  <si>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</si>
  <si>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</si>
  <si>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</si>
  <si>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4000</t>
  </si>
  <si>
    <t>Культура i мистецтво</t>
  </si>
  <si>
    <t>0821</t>
  </si>
  <si>
    <t>4010</t>
  </si>
  <si>
    <t>Театри</t>
  </si>
  <si>
    <t>0822</t>
  </si>
  <si>
    <t>4030</t>
  </si>
  <si>
    <t>Забезпечення діяльності бібліотек</t>
  </si>
  <si>
    <t>0824</t>
  </si>
  <si>
    <t>4040</t>
  </si>
  <si>
    <t>Забезпечення діяльності музеїв і виставок</t>
  </si>
  <si>
    <t>4060</t>
  </si>
  <si>
    <t>Забезпечення діяльності палаців і будинків культури, клубів, центрів дозвілля та інших клубних закладів</t>
  </si>
  <si>
    <t>0828</t>
  </si>
  <si>
    <t>4080</t>
  </si>
  <si>
    <t>Інші заклади та заходи в галузі культури і мистецтва</t>
  </si>
  <si>
    <t>5000</t>
  </si>
  <si>
    <t>Фiзична культура i спорт</t>
  </si>
  <si>
    <t>0810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</si>
  <si>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</si>
  <si>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</si>
  <si>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</si>
  <si>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</si>
  <si>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5022</t>
  </si>
  <si>
    <t>Проведення навчально-тренувальних зборів і змагань та заходів зі спорту осіб з інвалідністю</t>
  </si>
  <si>
    <t>5031</t>
  </si>
  <si>
    <t>Утримання та навчально-тренувальна робота  комунальних дитячо-юнацьких спортивних шкіл</t>
  </si>
  <si>
    <t>5041</t>
  </si>
  <si>
    <t>Утримання та фінансова підтримка спортивних споруд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</si>
  <si>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</si>
  <si>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</si>
  <si>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</si>
  <si>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 комунальне господарство</t>
  </si>
  <si>
    <t>6010</t>
  </si>
  <si>
    <t>Утримання та ефективна експлуатація обєктів житлово-комунального господарства</t>
  </si>
  <si>
    <t>6030</t>
  </si>
  <si>
    <t>Організація благоустрою населених пунктів</t>
  </si>
  <si>
    <t>7100</t>
  </si>
  <si>
    <t>Сільське, лісове, рибне господарство та мисливство</t>
  </si>
  <si>
    <t>0443</t>
  </si>
  <si>
    <t>7130</t>
  </si>
  <si>
    <t>Здійснення  заходів із землеустрою</t>
  </si>
  <si>
    <t>7300</t>
  </si>
  <si>
    <t>Будівництво та регіональний розвиток</t>
  </si>
  <si>
    <t>7400</t>
  </si>
  <si>
    <t>Транспорт та транспортна інфраструктура, дорожнє господарство</t>
  </si>
  <si>
    <t>7461</t>
  </si>
  <si>
    <t>Утримання та розвиток автомобільних доріг та дорожньої  інфраструктури за рахунок коштів місцевого бюджету</t>
  </si>
  <si>
    <t>0456</t>
  </si>
  <si>
    <t>7600</t>
  </si>
  <si>
    <t xml:space="preserve">Інші програми та заходи, пов`язані з економічною діяльністю </t>
  </si>
  <si>
    <t>8100</t>
  </si>
  <si>
    <t>Захист населення і територій від надзвичайних ситуацій техногенного та природного характеру</t>
  </si>
  <si>
    <t>0830</t>
  </si>
  <si>
    <t>8200</t>
  </si>
  <si>
    <t xml:space="preserve">Громадський порядок та безпека </t>
  </si>
  <si>
    <t>8400</t>
  </si>
  <si>
    <t>Засоби масової інформації</t>
  </si>
  <si>
    <t>9700</t>
  </si>
  <si>
    <t>Субвенція з місцевого бюджету іншим місцевим бюджетам на здійснення програм та заходів за рахунок коштів місцевих бюджетів</t>
  </si>
  <si>
    <t xml:space="preserve">Усього </t>
  </si>
  <si>
    <t>Спеціальний фонд</t>
  </si>
  <si>
    <t>0990</t>
  </si>
  <si>
    <t>Утримання та  навчально-тренувальна робота комунальних дитячо-юнацьких спортивних шкіл</t>
  </si>
  <si>
    <t>7310</t>
  </si>
  <si>
    <t>Будівництво об`ектів житлово-комунального господарства</t>
  </si>
  <si>
    <t>7324</t>
  </si>
  <si>
    <t>0421</t>
  </si>
  <si>
    <t>0320</t>
  </si>
  <si>
    <t>7670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</si>
  <si>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</si>
  <si>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</si>
  <si>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0511</t>
  </si>
  <si>
    <t>8300</t>
  </si>
  <si>
    <t>Охорона навколишнього природного середовища</t>
  </si>
  <si>
    <t>Разом</t>
  </si>
  <si>
    <t>Забезпечення діяльності інклюзивно-ресурсних центрів</t>
  </si>
  <si>
    <t>3240</t>
  </si>
  <si>
    <t>7410</t>
  </si>
  <si>
    <t>2150</t>
  </si>
  <si>
    <t>Інші програми, заклади та заходи у сфері охорони здоров'я</t>
  </si>
  <si>
    <t>3050</t>
  </si>
  <si>
    <t>Пільгове медичне обслуговування осіб, які постраждали внаслідок Чорнобильської катастрофи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</si>
  <si>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</si>
  <si>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</si>
  <si>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7690</t>
  </si>
  <si>
    <t>Інша економічна діяльність</t>
  </si>
  <si>
    <t>7322</t>
  </si>
  <si>
    <t>Будівництво медичних установ та закладів</t>
  </si>
  <si>
    <t>7340</t>
  </si>
  <si>
    <t>Проектування, реставрація та охорона пам'яток архітектури</t>
  </si>
  <si>
    <t xml:space="preserve">від </t>
  </si>
  <si>
    <t xml:space="preserve">№ </t>
  </si>
  <si>
    <t>1080</t>
  </si>
  <si>
    <t>Надання спеціальної освіти  мистецькими школами</t>
  </si>
  <si>
    <t>1140</t>
  </si>
  <si>
    <t>Забезпечення діяльності 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</si>
  <si>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</si>
  <si>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</si>
  <si>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загальної середньої освіти  за рахунок коштів місцевого бюджету</t>
  </si>
  <si>
    <t>Надання загальної середньої освіти  за рахунок  освітньої субвенції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</si>
  <si>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</si>
  <si>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</si>
  <si>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</si>
  <si>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</si>
  <si>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Інші заклади та заходи у сфері соціального захисту і соціального забезпечення</t>
  </si>
  <si>
    <t>7350</t>
  </si>
  <si>
    <t>Розроблення схем планування та забудови територій (містобудівної документації)</t>
  </si>
  <si>
    <t>Забезпечення надання послуг з перевезення пасажирів автомобільним транспортом</t>
  </si>
  <si>
    <t>7610</t>
  </si>
  <si>
    <t>Сприяння розвитку малого та середнього підприємництва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</si>
  <si>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</si>
  <si>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</si>
  <si>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7330</t>
  </si>
  <si>
    <t>Будівництво інших об`єктів комунальної власності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</si>
  <si>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</si>
  <si>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</si>
  <si>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3111</t>
  </si>
  <si>
    <t xml:space="preserve">Утримання та забезпечення діяльності центрів соціальних служб 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</si>
  <si>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</si>
  <si>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</si>
  <si>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</si>
  <si>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3112</t>
  </si>
  <si>
    <t>Заходи державної політики з питань дітей та їх соціального захисту</t>
  </si>
  <si>
    <t>3133</t>
  </si>
  <si>
    <t>Інші заходи та заклади молодіжної полдітики</t>
  </si>
  <si>
    <t>7640</t>
  </si>
  <si>
    <t>Заходи з енергозбереженням</t>
  </si>
  <si>
    <t>7680</t>
  </si>
  <si>
    <t>Членскі внески до асоціації органів місцевого самоврядування</t>
  </si>
  <si>
    <t>7650</t>
  </si>
  <si>
    <t>Проведення експертної грошової оцінки земельної ділянки чи прав на неї</t>
  </si>
  <si>
    <t>Уточнений план на 2023 рік</t>
  </si>
  <si>
    <t>Начальник фінансового управління</t>
  </si>
  <si>
    <t>Раїса РОЇК</t>
  </si>
  <si>
    <t>до рішення виконавчого комітету</t>
  </si>
  <si>
    <t>3210</t>
  </si>
  <si>
    <t>3230</t>
  </si>
  <si>
    <t>Організація та проведення громадських робіт</t>
  </si>
  <si>
    <t xml:space="preserve">Видатки, пов'язані з наданням підтримки внутрішньо-переміщеним та/або евакуйованим особам у зв'язку із введенням воєнного стану </t>
  </si>
  <si>
    <t>6050</t>
  </si>
  <si>
    <t>8700</t>
  </si>
  <si>
    <t>Резервний фонд</t>
  </si>
  <si>
    <t>6011</t>
  </si>
  <si>
    <t>Експлуатація та технічне обслуговування житлового фонду</t>
  </si>
  <si>
    <t>Здійснення заходів із землеустрою</t>
  </si>
  <si>
    <t>Будівництво установ та закладів культури</t>
  </si>
  <si>
    <t>7381</t>
  </si>
  <si>
    <t>Реалізація проєктів в рамках Програми з відновлення України</t>
  </si>
  <si>
    <t>7413</t>
  </si>
  <si>
    <t>Інші заходи у сфері автотранспорту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</si>
  <si>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</si>
  <si>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8000</t>
  </si>
  <si>
    <t>Інша діяльність</t>
  </si>
  <si>
    <t>9000</t>
  </si>
  <si>
    <t>Міжбюджетні трансферти</t>
  </si>
  <si>
    <t>7000</t>
  </si>
  <si>
    <t>Економічна діяльність</t>
  </si>
  <si>
    <t>Житлово - комунальне господарство</t>
  </si>
  <si>
    <t>Внески до статутного капіталу суб'єктів господарювання</t>
  </si>
  <si>
    <t>Заходи державної політики з питань сім'ї</t>
  </si>
  <si>
    <t>Звіт про виконання бюджету Павлоградської міської територіальної громади за І півріччя 2023 року</t>
  </si>
  <si>
    <t>5049</t>
  </si>
  <si>
    <t>Виконання окремих заходів з реалізації соціального проєкту "Активні парки - локації здорової України"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</si>
  <si>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</si>
  <si>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</si>
  <si>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Інші заклади та заходи</t>
  </si>
  <si>
    <t>7370</t>
  </si>
  <si>
    <t>Реалізація інших заходів щодо соціально=економічного розвитку територій</t>
  </si>
  <si>
    <t>Виконано за І півріччя 2023 року</t>
  </si>
  <si>
    <t>продовження додатку 2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</si>
</sst>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2"/>
      <name val="Times New Roman Cyr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7"/>
      <name val="Times New Roman"/>
      <family val="1"/>
      <charset val="204"/>
    </font>
    <font>
      <sz val="10"/>
      <name val="Arial Cyr"/>
      <charset val="204"/>
    </font>
    <font>
      <sz val="2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7" borderId="1" applyNumberFormat="0" applyAlignment="0" applyProtection="0"/>
    <xf numFmtId="0" fontId="4" fillId="15" borderId="2" applyNumberFormat="0" applyAlignment="0" applyProtection="0"/>
    <xf numFmtId="0" fontId="5" fillId="15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6" borderId="7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32" fillId="4" borderId="8" applyNumberFormat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</cellStyleXfs>
  <cellXfs count="123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0" xfId="0" applyFont="1" applyFill="1" applyAlignment="1">
      <alignment horizontal="justify"/>
    </xf>
    <xf numFmtId="0" fontId="21" fillId="0" borderId="0" xfId="0" applyFont="1" applyFill="1" applyAlignment="1">
      <alignment horizontal="justify"/>
    </xf>
    <xf numFmtId="0" fontId="22" fillId="0" borderId="0" xfId="0" applyFont="1" applyAlignment="1">
      <alignment horizontal="justify" vertical="center"/>
    </xf>
    <xf numFmtId="0" fontId="23" fillId="0" borderId="0" xfId="0" applyFont="1" applyFill="1" applyBorder="1" applyAlignment="1">
      <alignment horizontal="justify" vertical="center"/>
    </xf>
    <xf numFmtId="0" fontId="18" fillId="0" borderId="10" xfId="0" applyFont="1" applyFill="1" applyBorder="1" applyAlignment="1">
      <alignment horizontal="justify" vertical="center"/>
    </xf>
    <xf numFmtId="0" fontId="24" fillId="0" borderId="0" xfId="0" applyFont="1" applyFill="1" applyAlignment="1">
      <alignment horizontal="justify" vertical="center"/>
    </xf>
    <xf numFmtId="0" fontId="25" fillId="0" borderId="1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25" fillId="0" borderId="12" xfId="0" applyNumberFormat="1" applyFont="1" applyFill="1" applyBorder="1" applyAlignment="1" applyProtection="1">
      <alignment horizontal="center"/>
    </xf>
    <xf numFmtId="0" fontId="25" fillId="0" borderId="13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 vertical="center"/>
    </xf>
    <xf numFmtId="49" fontId="26" fillId="0" borderId="11" xfId="0" applyNumberFormat="1" applyFont="1" applyFill="1" applyBorder="1" applyAlignment="1" applyProtection="1">
      <alignment horizontal="center" vertical="center"/>
      <protection hidden="1"/>
    </xf>
    <xf numFmtId="49" fontId="20" fillId="0" borderId="12" xfId="0" applyNumberFormat="1" applyFont="1" applyFill="1" applyBorder="1" applyAlignment="1">
      <alignment horizontal="center" vertical="center"/>
    </xf>
    <xf numFmtId="0" fontId="20" fillId="0" borderId="12" xfId="36" applyFont="1" applyFill="1" applyBorder="1" applyAlignment="1" applyProtection="1">
      <alignment horizontal="justify" vertical="center" wrapText="1"/>
    </xf>
    <xf numFmtId="2" fontId="27" fillId="0" borderId="12" xfId="0" applyNumberFormat="1" applyFont="1" applyFill="1" applyBorder="1" applyAlignment="1" applyProtection="1">
      <alignment horizontal="justify" vertical="center"/>
    </xf>
    <xf numFmtId="2" fontId="27" fillId="0" borderId="13" xfId="0" applyNumberFormat="1" applyFont="1" applyFill="1" applyBorder="1" applyAlignment="1" applyProtection="1">
      <alignment horizontal="justify" vertical="center"/>
    </xf>
    <xf numFmtId="2" fontId="19" fillId="0" borderId="0" xfId="0" applyNumberFormat="1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18" fillId="0" borderId="12" xfId="36" applyFont="1" applyFill="1" applyBorder="1" applyAlignment="1" applyProtection="1">
      <alignment horizontal="justify" vertical="center" wrapText="1"/>
    </xf>
    <xf numFmtId="0" fontId="0" fillId="0" borderId="0" xfId="0" applyAlignment="1">
      <alignment horizontal="center" vertical="center"/>
    </xf>
    <xf numFmtId="49" fontId="25" fillId="0" borderId="11" xfId="0" applyNumberFormat="1" applyFont="1" applyFill="1" applyBorder="1" applyAlignment="1" applyProtection="1">
      <alignment horizontal="center" vertical="center"/>
      <protection hidden="1"/>
    </xf>
    <xf numFmtId="2" fontId="28" fillId="0" borderId="12" xfId="0" applyNumberFormat="1" applyFont="1" applyFill="1" applyBorder="1" applyAlignment="1" applyProtection="1">
      <alignment horizontal="justify" vertical="center"/>
    </xf>
    <xf numFmtId="2" fontId="28" fillId="0" borderId="13" xfId="0" applyNumberFormat="1" applyFont="1" applyFill="1" applyBorder="1" applyAlignment="1" applyProtection="1">
      <alignment horizontal="justify" vertical="center"/>
    </xf>
    <xf numFmtId="0" fontId="0" fillId="0" borderId="0" xfId="0" applyAlignment="1">
      <alignment horizontal="justify" vertical="center"/>
    </xf>
    <xf numFmtId="0" fontId="18" fillId="0" borderId="10" xfId="36" applyFont="1" applyFill="1" applyBorder="1" applyAlignment="1" applyProtection="1">
      <alignment horizontal="justify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20" fillId="0" borderId="10" xfId="36" applyFont="1" applyFill="1" applyBorder="1" applyAlignment="1" applyProtection="1">
      <alignment horizontal="justify" vertical="center" wrapText="1"/>
    </xf>
    <xf numFmtId="0" fontId="18" fillId="0" borderId="10" xfId="0" applyNumberFormat="1" applyFont="1" applyFill="1" applyBorder="1" applyAlignment="1">
      <alignment horizontal="justify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justify" vertical="center" wrapText="1"/>
    </xf>
    <xf numFmtId="0" fontId="18" fillId="15" borderId="1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justify" vertical="center"/>
    </xf>
    <xf numFmtId="0" fontId="20" fillId="15" borderId="12" xfId="0" applyFont="1" applyFill="1" applyBorder="1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49" fontId="29" fillId="0" borderId="12" xfId="0" applyNumberFormat="1" applyFont="1" applyFill="1" applyBorder="1" applyAlignment="1">
      <alignment horizontal="center" vertical="center"/>
    </xf>
    <xf numFmtId="0" fontId="29" fillId="0" borderId="12" xfId="36" applyFont="1" applyFill="1" applyBorder="1" applyAlignment="1" applyProtection="1">
      <alignment horizontal="justify" vertical="center" wrapText="1"/>
    </xf>
    <xf numFmtId="0" fontId="25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 applyProtection="1">
      <alignment horizontal="justify" vertical="center"/>
    </xf>
    <xf numFmtId="0" fontId="25" fillId="0" borderId="13" xfId="0" applyNumberFormat="1" applyFont="1" applyFill="1" applyBorder="1" applyAlignment="1" applyProtection="1">
      <alignment horizontal="justify" vertical="center"/>
    </xf>
    <xf numFmtId="0" fontId="20" fillId="0" borderId="0" xfId="0" applyFont="1" applyFill="1" applyBorder="1" applyAlignment="1">
      <alignment horizontal="justify" vertical="center" wrapText="1"/>
    </xf>
    <xf numFmtId="0" fontId="18" fillId="15" borderId="10" xfId="0" applyNumberFormat="1" applyFont="1" applyFill="1" applyBorder="1" applyAlignment="1" applyProtection="1">
      <alignment horizontal="justify" vertical="center"/>
      <protection locked="0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2" fontId="18" fillId="0" borderId="0" xfId="0" applyNumberFormat="1" applyFont="1" applyAlignment="1">
      <alignment horizontal="justify" vertical="center"/>
    </xf>
    <xf numFmtId="0" fontId="18" fillId="0" borderId="12" xfId="0" applyFont="1" applyFill="1" applyBorder="1" applyAlignment="1" applyProtection="1">
      <alignment horizontal="justify" vertical="center"/>
      <protection locked="0"/>
    </xf>
    <xf numFmtId="0" fontId="18" fillId="0" borderId="14" xfId="36" applyFont="1" applyFill="1" applyBorder="1" applyAlignment="1" applyProtection="1">
      <alignment horizontal="justify" vertical="center" wrapText="1"/>
    </xf>
    <xf numFmtId="49" fontId="18" fillId="0" borderId="15" xfId="0" applyNumberFormat="1" applyFont="1" applyFill="1" applyBorder="1" applyAlignment="1">
      <alignment horizontal="center" vertical="center"/>
    </xf>
    <xf numFmtId="0" fontId="18" fillId="18" borderId="16" xfId="0" applyFont="1" applyFill="1" applyBorder="1" applyAlignment="1" applyProtection="1">
      <alignment horizontal="justify" vertical="center" wrapText="1"/>
      <protection locked="0"/>
    </xf>
    <xf numFmtId="0" fontId="18" fillId="0" borderId="16" xfId="36" applyFont="1" applyFill="1" applyBorder="1" applyAlignment="1" applyProtection="1">
      <alignment horizontal="justify" vertical="center" wrapText="1"/>
    </xf>
    <xf numFmtId="49" fontId="25" fillId="0" borderId="17" xfId="0" applyNumberFormat="1" applyFont="1" applyFill="1" applyBorder="1" applyAlignment="1" applyProtection="1">
      <alignment horizontal="center" vertical="center"/>
      <protection hidden="1"/>
    </xf>
    <xf numFmtId="2" fontId="28" fillId="0" borderId="18" xfId="0" applyNumberFormat="1" applyFont="1" applyFill="1" applyBorder="1" applyAlignment="1" applyProtection="1">
      <alignment horizontal="justify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Fill="1" applyBorder="1" applyAlignment="1">
      <alignment horizontal="center" vertical="center"/>
    </xf>
    <xf numFmtId="0" fontId="18" fillId="15" borderId="16" xfId="0" applyFont="1" applyFill="1" applyBorder="1" applyAlignment="1">
      <alignment horizontal="justify" vertical="center"/>
    </xf>
    <xf numFmtId="0" fontId="18" fillId="0" borderId="21" xfId="36" applyFont="1" applyFill="1" applyBorder="1" applyAlignment="1" applyProtection="1">
      <alignment horizontal="justify" vertical="center" wrapText="1"/>
    </xf>
    <xf numFmtId="49" fontId="26" fillId="0" borderId="17" xfId="0" applyNumberFormat="1" applyFont="1" applyFill="1" applyBorder="1" applyAlignment="1" applyProtection="1">
      <alignment horizontal="center" vertical="center"/>
      <protection hidden="1"/>
    </xf>
    <xf numFmtId="2" fontId="27" fillId="0" borderId="18" xfId="0" applyNumberFormat="1" applyFont="1" applyFill="1" applyBorder="1" applyAlignment="1" applyProtection="1">
      <alignment horizontal="justify" vertical="center"/>
    </xf>
    <xf numFmtId="49" fontId="20" fillId="0" borderId="16" xfId="0" applyNumberFormat="1" applyFont="1" applyFill="1" applyBorder="1" applyAlignment="1">
      <alignment horizontal="center" vertical="center"/>
    </xf>
    <xf numFmtId="4" fontId="20" fillId="0" borderId="12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/>
    </xf>
    <xf numFmtId="4" fontId="20" fillId="0" borderId="10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center" vertical="center"/>
    </xf>
    <xf numFmtId="4" fontId="18" fillId="0" borderId="14" xfId="0" applyNumberFormat="1" applyFont="1" applyFill="1" applyBorder="1" applyAlignment="1">
      <alignment horizontal="center" vertical="center"/>
    </xf>
    <xf numFmtId="4" fontId="18" fillId="0" borderId="16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center" vertical="center"/>
    </xf>
    <xf numFmtId="3" fontId="20" fillId="0" borderId="12" xfId="0" applyNumberFormat="1" applyFont="1" applyFill="1" applyBorder="1" applyAlignment="1">
      <alignment horizontal="center" vertical="center"/>
    </xf>
    <xf numFmtId="3" fontId="18" fillId="0" borderId="12" xfId="0" applyNumberFormat="1" applyFont="1" applyFill="1" applyBorder="1" applyAlignment="1">
      <alignment horizontal="center" vertical="center" wrapText="1"/>
    </xf>
    <xf numFmtId="3" fontId="18" fillId="0" borderId="12" xfId="0" applyNumberFormat="1" applyFont="1" applyFill="1" applyBorder="1" applyAlignment="1">
      <alignment horizontal="center" vertical="center"/>
    </xf>
    <xf numFmtId="3" fontId="18" fillId="0" borderId="16" xfId="0" applyNumberFormat="1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justify" vertical="center"/>
    </xf>
    <xf numFmtId="4" fontId="18" fillId="0" borderId="23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justify" vertical="center"/>
    </xf>
    <xf numFmtId="0" fontId="18" fillId="15" borderId="15" xfId="0" quotePrefix="1" applyFont="1" applyFill="1" applyBorder="1" applyAlignment="1">
      <alignment horizontal="justify" vertical="center" wrapText="1"/>
    </xf>
    <xf numFmtId="3" fontId="18" fillId="0" borderId="14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center" vertical="center"/>
    </xf>
    <xf numFmtId="4" fontId="20" fillId="0" borderId="14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30" fillId="0" borderId="0" xfId="0" applyFont="1" applyFill="1" applyAlignment="1">
      <alignment horizontal="justify" vertical="center"/>
    </xf>
    <xf numFmtId="3" fontId="18" fillId="0" borderId="18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justify" vertical="center"/>
    </xf>
    <xf numFmtId="4" fontId="0" fillId="0" borderId="0" xfId="0" applyNumberFormat="1" applyFill="1" applyAlignment="1">
      <alignment horizontal="justify" vertical="center"/>
    </xf>
    <xf numFmtId="49" fontId="18" fillId="0" borderId="14" xfId="0" applyNumberFormat="1" applyFont="1" applyFill="1" applyBorder="1" applyAlignment="1">
      <alignment horizontal="center" vertical="center"/>
    </xf>
    <xf numFmtId="0" fontId="18" fillId="15" borderId="24" xfId="0" applyFont="1" applyFill="1" applyBorder="1" applyAlignment="1">
      <alignment horizontal="justify" vertical="center"/>
    </xf>
    <xf numFmtId="3" fontId="18" fillId="0" borderId="25" xfId="0" applyNumberFormat="1" applyFont="1" applyFill="1" applyBorder="1" applyAlignment="1">
      <alignment horizontal="center" vertical="center"/>
    </xf>
    <xf numFmtId="4" fontId="20" fillId="0" borderId="16" xfId="0" applyNumberFormat="1" applyFont="1" applyFill="1" applyBorder="1" applyAlignment="1">
      <alignment horizontal="center" vertical="center"/>
    </xf>
    <xf numFmtId="0" fontId="20" fillId="15" borderId="16" xfId="0" applyFont="1" applyFill="1" applyBorder="1" applyAlignment="1">
      <alignment horizontal="justify" vertical="center"/>
    </xf>
    <xf numFmtId="0" fontId="18" fillId="15" borderId="12" xfId="0" applyFont="1" applyFill="1" applyBorder="1" applyAlignment="1">
      <alignment horizontal="justify" vertical="center" wrapText="1"/>
    </xf>
    <xf numFmtId="0" fontId="18" fillId="0" borderId="26" xfId="36" applyFont="1" applyFill="1" applyBorder="1" applyAlignment="1" applyProtection="1">
      <alignment horizontal="justify" vertical="center" wrapText="1"/>
    </xf>
    <xf numFmtId="49" fontId="18" fillId="0" borderId="23" xfId="0" applyNumberFormat="1" applyFont="1" applyFill="1" applyBorder="1" applyAlignment="1">
      <alignment horizontal="center" vertical="center"/>
    </xf>
    <xf numFmtId="4" fontId="18" fillId="0" borderId="25" xfId="0" applyNumberFormat="1" applyFont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18" fillId="15" borderId="20" xfId="0" applyFont="1" applyFill="1" applyBorder="1" applyAlignment="1">
      <alignment horizontal="justify" vertical="center" wrapText="1"/>
    </xf>
    <xf numFmtId="0" fontId="20" fillId="15" borderId="16" xfId="0" applyFont="1" applyFill="1" applyBorder="1" applyAlignment="1">
      <alignment horizontal="justify" vertical="center" wrapText="1"/>
    </xf>
    <xf numFmtId="3" fontId="20" fillId="0" borderId="16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center" wrapText="1"/>
    </xf>
    <xf numFmtId="0" fontId="18" fillId="0" borderId="20" xfId="0" applyNumberFormat="1" applyFont="1" applyFill="1" applyBorder="1" applyAlignment="1">
      <alignment horizontal="justify" vertical="center" wrapText="1"/>
    </xf>
    <xf numFmtId="0" fontId="18" fillId="0" borderId="16" xfId="0" applyFont="1" applyFill="1" applyBorder="1" applyAlignment="1">
      <alignment horizontal="justify" vertical="center" wrapText="1"/>
    </xf>
    <xf numFmtId="0" fontId="18" fillId="0" borderId="20" xfId="36" applyFont="1" applyFill="1" applyBorder="1" applyAlignment="1" applyProtection="1">
      <alignment horizontal="justify" vertical="center" wrapText="1"/>
    </xf>
    <xf numFmtId="0" fontId="18" fillId="0" borderId="16" xfId="0" applyFont="1" applyFill="1" applyBorder="1" applyAlignment="1">
      <alignment horizontal="justify" vertical="center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horizontal="center" vertical="center" wrapText="1"/>
    </xf>
    <xf numFmtId="0" fontId="18" fillId="0" borderId="27" xfId="0" applyFont="1" applyFill="1" applyBorder="1" applyAlignment="1" applyProtection="1">
      <alignment horizontal="right"/>
      <protection locked="0"/>
    </xf>
    <xf numFmtId="0" fontId="31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justify" vertical="center"/>
    </xf>
    <xf numFmtId="49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9" xfId="0" applyNumberFormat="1" applyFont="1" applyFill="1" applyBorder="1" applyAlignment="1" applyProtection="1">
      <alignment horizontal="center" vertical="center" wrapText="1"/>
      <protection locked="0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ZV1PIV98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0"/>
  <sheetViews>
    <sheetView tabSelected="1" view="pageBreakPreview" topLeftCell="C124" zoomScale="75" zoomScaleNormal="100" zoomScaleSheetLayoutView="75" workbookViewId="0">
      <selection activeCell="S55" sqref="S55"/>
    </sheetView>
  </sheetViews>
  <sheetFormatPr defaultRowHeight="12.75"/>
  <cols>
    <col min="1" max="1" width="0.28515625" hidden="1" customWidth="1"/>
    <col min="2" max="2" width="1.140625" hidden="1" customWidth="1"/>
    <col min="3" max="3" width="15.28515625" customWidth="1"/>
    <col min="4" max="4" width="65.7109375" customWidth="1"/>
    <col min="5" max="5" width="22.7109375" customWidth="1"/>
    <col min="6" max="6" width="27" customWidth="1"/>
    <col min="7" max="7" width="13.140625" hidden="1" customWidth="1"/>
    <col min="8" max="9" width="11.85546875" hidden="1" customWidth="1"/>
    <col min="10" max="12" width="14.28515625" hidden="1" customWidth="1"/>
    <col min="13" max="13" width="26.7109375" customWidth="1"/>
    <col min="14" max="14" width="25.7109375" customWidth="1"/>
  </cols>
  <sheetData>
    <row r="1" spans="1:14" ht="18.75">
      <c r="C1" s="1"/>
      <c r="D1" s="1"/>
      <c r="E1" s="90" t="s">
        <v>0</v>
      </c>
      <c r="F1" s="90"/>
    </row>
    <row r="2" spans="1:14" ht="18.75">
      <c r="C2" s="1"/>
      <c r="D2" s="1"/>
      <c r="E2" s="90" t="s">
        <v>198</v>
      </c>
      <c r="F2" s="90"/>
    </row>
    <row r="3" spans="1:14" ht="18.75">
      <c r="C3" s="1"/>
      <c r="D3" s="1"/>
      <c r="E3" s="1" t="s">
        <v>154</v>
      </c>
      <c r="F3" s="1"/>
    </row>
    <row r="4" spans="1:14" ht="18.75">
      <c r="C4" s="1"/>
      <c r="D4" s="1"/>
      <c r="E4" s="1" t="s">
        <v>155</v>
      </c>
      <c r="F4" s="1"/>
    </row>
    <row r="5" spans="1:14" ht="10.5" customHeight="1">
      <c r="C5" s="1"/>
      <c r="D5" s="1"/>
      <c r="E5" s="1"/>
      <c r="F5" s="1"/>
    </row>
    <row r="6" spans="1:14" ht="55.5" customHeight="1">
      <c r="C6" s="116" t="s">
        <v>224</v>
      </c>
      <c r="D6" s="116"/>
      <c r="E6" s="116"/>
      <c r="F6" s="116"/>
    </row>
    <row r="7" spans="1:14" s="2" customFormat="1" ht="23.25" customHeight="1">
      <c r="B7" s="3" t="s">
        <v>1</v>
      </c>
      <c r="C7" s="4"/>
      <c r="D7" s="5"/>
      <c r="E7" s="117" t="s">
        <v>2</v>
      </c>
      <c r="F7" s="117"/>
      <c r="G7" s="6"/>
      <c r="H7" s="6"/>
      <c r="I7" s="6"/>
      <c r="J7" s="6"/>
      <c r="K7" s="6"/>
      <c r="L7" s="6"/>
    </row>
    <row r="8" spans="1:14" s="7" customFormat="1" ht="47.25" customHeight="1">
      <c r="B8" s="8"/>
      <c r="C8" s="9" t="s">
        <v>3</v>
      </c>
      <c r="D8" s="9" t="s">
        <v>4</v>
      </c>
      <c r="E8" s="63" t="s">
        <v>195</v>
      </c>
      <c r="F8" s="63" t="s">
        <v>232</v>
      </c>
      <c r="G8" s="10"/>
      <c r="H8" s="10"/>
      <c r="I8" s="10"/>
      <c r="J8" s="10"/>
      <c r="K8" s="10"/>
      <c r="L8" s="10"/>
    </row>
    <row r="9" spans="1:14" ht="18.75">
      <c r="B9" s="11"/>
      <c r="C9" s="12"/>
      <c r="D9" s="120" t="s">
        <v>5</v>
      </c>
      <c r="E9" s="121"/>
      <c r="F9" s="122"/>
      <c r="G9" s="13"/>
      <c r="H9" s="13"/>
      <c r="I9" s="13"/>
      <c r="J9" s="13"/>
      <c r="K9" s="13"/>
      <c r="L9" s="14"/>
    </row>
    <row r="10" spans="1:14" s="22" customFormat="1" ht="18.75">
      <c r="A10" s="15">
        <v>1</v>
      </c>
      <c r="B10" s="16"/>
      <c r="C10" s="17" t="s">
        <v>6</v>
      </c>
      <c r="D10" s="18" t="s">
        <v>7</v>
      </c>
      <c r="E10" s="70">
        <f>E11+E12+E13+E14</f>
        <v>89782980</v>
      </c>
      <c r="F10" s="70">
        <f>F11+F12+F13+F14</f>
        <v>42772799.5</v>
      </c>
      <c r="G10" s="19">
        <v>15730</v>
      </c>
      <c r="H10" s="19">
        <v>7785</v>
      </c>
      <c r="I10" s="19">
        <v>0</v>
      </c>
      <c r="J10" s="19">
        <v>32497666</v>
      </c>
      <c r="K10" s="19">
        <v>32497666</v>
      </c>
      <c r="L10" s="20">
        <v>7776831.04</v>
      </c>
      <c r="M10" s="21"/>
    </row>
    <row r="11" spans="1:14" s="22" customFormat="1" ht="75">
      <c r="A11" s="15"/>
      <c r="B11" s="16"/>
      <c r="C11" s="23" t="s">
        <v>8</v>
      </c>
      <c r="D11" s="24" t="s">
        <v>9</v>
      </c>
      <c r="E11" s="78">
        <v>45431907</v>
      </c>
      <c r="F11" s="71">
        <v>21115865.02</v>
      </c>
      <c r="G11" s="19"/>
      <c r="H11" s="19"/>
      <c r="I11" s="19"/>
      <c r="J11" s="19"/>
      <c r="K11" s="19"/>
      <c r="L11" s="20"/>
    </row>
    <row r="12" spans="1:14" s="29" customFormat="1" ht="56.25">
      <c r="A12" s="25" t="e">
        <f>#REF!+1</f>
        <v>#REF!</v>
      </c>
      <c r="B12" s="26" t="s">
        <v>10</v>
      </c>
      <c r="C12" s="23" t="s">
        <v>11</v>
      </c>
      <c r="D12" s="24" t="s">
        <v>12</v>
      </c>
      <c r="E12" s="78">
        <v>43674167</v>
      </c>
      <c r="F12" s="71">
        <v>21385254.48</v>
      </c>
      <c r="G12" s="27">
        <v>15730</v>
      </c>
      <c r="H12" s="27">
        <v>7785</v>
      </c>
      <c r="I12" s="27">
        <v>0</v>
      </c>
      <c r="J12" s="27">
        <v>13946380</v>
      </c>
      <c r="K12" s="27">
        <v>13946380</v>
      </c>
      <c r="L12" s="28">
        <v>3651227.02</v>
      </c>
    </row>
    <row r="13" spans="1:14" s="29" customFormat="1" ht="37.5">
      <c r="A13" s="25" t="e">
        <f>#REF!+1</f>
        <v>#REF!</v>
      </c>
      <c r="B13" s="26" t="s">
        <v>10</v>
      </c>
      <c r="C13" s="23" t="s">
        <v>13</v>
      </c>
      <c r="D13" s="24" t="s">
        <v>14</v>
      </c>
      <c r="E13" s="79">
        <v>115028</v>
      </c>
      <c r="F13" s="79"/>
      <c r="G13" s="27">
        <v>0</v>
      </c>
      <c r="H13" s="27">
        <v>0</v>
      </c>
      <c r="I13" s="27">
        <v>0</v>
      </c>
      <c r="J13" s="27">
        <v>18551286</v>
      </c>
      <c r="K13" s="27">
        <v>18551286</v>
      </c>
      <c r="L13" s="28">
        <v>4125604.02</v>
      </c>
    </row>
    <row r="14" spans="1:14" s="29" customFormat="1" ht="18.75">
      <c r="A14" s="25"/>
      <c r="B14" s="26"/>
      <c r="C14" s="23" t="s">
        <v>15</v>
      </c>
      <c r="D14" s="24" t="s">
        <v>16</v>
      </c>
      <c r="E14" s="78">
        <v>561878</v>
      </c>
      <c r="F14" s="71">
        <v>271680</v>
      </c>
      <c r="G14" s="27"/>
      <c r="H14" s="27"/>
      <c r="I14" s="27"/>
      <c r="J14" s="27"/>
      <c r="K14" s="27"/>
      <c r="L14" s="28"/>
    </row>
    <row r="15" spans="1:14" s="22" customFormat="1" ht="18.75">
      <c r="A15" s="15" t="e">
        <f>#REF!+1</f>
        <v>#REF!</v>
      </c>
      <c r="B15" s="16"/>
      <c r="C15" s="17" t="s">
        <v>17</v>
      </c>
      <c r="D15" s="18" t="s">
        <v>18</v>
      </c>
      <c r="E15" s="70">
        <f>E16+E17+E18+E19+E20+E21+E22+E23+E24+E25</f>
        <v>519802912.62</v>
      </c>
      <c r="F15" s="70">
        <f>F16+F17+F18+F19+F20+F21+F22+F23+F24+F25</f>
        <v>233145292.71000001</v>
      </c>
      <c r="G15" s="19">
        <v>0</v>
      </c>
      <c r="H15" s="19">
        <v>3268796.9</v>
      </c>
      <c r="I15" s="19">
        <v>724142.38</v>
      </c>
      <c r="J15" s="19">
        <v>238650755.46000001</v>
      </c>
      <c r="K15" s="19">
        <v>239456261.61000001</v>
      </c>
      <c r="L15" s="20">
        <v>61771910.700000003</v>
      </c>
      <c r="M15" s="82"/>
    </row>
    <row r="16" spans="1:14" s="29" customFormat="1" ht="18.75">
      <c r="A16" s="25" t="e">
        <f>#REF!+1</f>
        <v>#REF!</v>
      </c>
      <c r="B16" s="26" t="s">
        <v>19</v>
      </c>
      <c r="C16" s="23" t="s">
        <v>20</v>
      </c>
      <c r="D16" s="30" t="s">
        <v>21</v>
      </c>
      <c r="E16" s="79">
        <v>141212903</v>
      </c>
      <c r="F16" s="71">
        <v>49556425.770000003</v>
      </c>
      <c r="G16" s="27">
        <v>0</v>
      </c>
      <c r="H16" s="27">
        <v>1599394.35</v>
      </c>
      <c r="I16" s="27">
        <v>186394.47</v>
      </c>
      <c r="J16" s="27">
        <v>82641348.140000001</v>
      </c>
      <c r="K16" s="27">
        <v>82844281.670000002</v>
      </c>
      <c r="L16" s="28">
        <v>21094780.32</v>
      </c>
      <c r="M16" s="84"/>
      <c r="N16" s="84"/>
    </row>
    <row r="17" spans="1:14" s="29" customFormat="1" ht="37.5">
      <c r="A17" s="25" t="e">
        <f>#REF!+1</f>
        <v>#REF!</v>
      </c>
      <c r="B17" s="26" t="s">
        <v>22</v>
      </c>
      <c r="C17" s="23" t="s">
        <v>23</v>
      </c>
      <c r="D17" s="30" t="s">
        <v>162</v>
      </c>
      <c r="E17" s="79">
        <v>118453529</v>
      </c>
      <c r="F17" s="71">
        <v>39257980.380000003</v>
      </c>
      <c r="G17" s="27">
        <v>0</v>
      </c>
      <c r="H17" s="27">
        <v>1550046.66</v>
      </c>
      <c r="I17" s="27">
        <v>510100.35</v>
      </c>
      <c r="J17" s="27">
        <v>133921370.31999999</v>
      </c>
      <c r="K17" s="27">
        <v>134465950.83000001</v>
      </c>
      <c r="L17" s="28">
        <v>35272264.689999998</v>
      </c>
      <c r="M17" s="84"/>
      <c r="N17" s="84"/>
    </row>
    <row r="18" spans="1:14" s="29" customFormat="1" ht="37.5">
      <c r="A18" s="25"/>
      <c r="B18" s="26"/>
      <c r="C18" s="23" t="s">
        <v>40</v>
      </c>
      <c r="D18" s="30" t="s">
        <v>163</v>
      </c>
      <c r="E18" s="79">
        <v>203850100</v>
      </c>
      <c r="F18" s="71">
        <v>117467469.28</v>
      </c>
      <c r="G18" s="27"/>
      <c r="H18" s="27"/>
      <c r="I18" s="27"/>
      <c r="J18" s="27"/>
      <c r="K18" s="27"/>
      <c r="L18" s="28"/>
      <c r="M18" s="84"/>
      <c r="N18" s="84"/>
    </row>
    <row r="19" spans="1:14" s="29" customFormat="1" ht="56.25">
      <c r="A19" s="25" t="e">
        <f>#REF!+1</f>
        <v>#REF!</v>
      </c>
      <c r="B19" s="26" t="s">
        <v>24</v>
      </c>
      <c r="C19" s="23" t="s">
        <v>39</v>
      </c>
      <c r="D19" s="30" t="s">
        <v>25</v>
      </c>
      <c r="E19" s="79">
        <v>21704906</v>
      </c>
      <c r="F19" s="71">
        <v>10649906.4</v>
      </c>
      <c r="G19" s="27">
        <v>0</v>
      </c>
      <c r="H19" s="27">
        <v>85171.46</v>
      </c>
      <c r="I19" s="27">
        <v>680</v>
      </c>
      <c r="J19" s="27">
        <v>11605550</v>
      </c>
      <c r="K19" s="27">
        <v>11608275.51</v>
      </c>
      <c r="L19" s="28">
        <v>2908319.06</v>
      </c>
      <c r="M19" s="84"/>
      <c r="N19" s="84"/>
    </row>
    <row r="20" spans="1:14" s="29" customFormat="1" ht="18.75">
      <c r="A20" s="25"/>
      <c r="B20" s="26"/>
      <c r="C20" s="23" t="s">
        <v>156</v>
      </c>
      <c r="D20" s="30" t="s">
        <v>157</v>
      </c>
      <c r="E20" s="79">
        <v>14232047</v>
      </c>
      <c r="F20" s="71">
        <v>8335289.2800000003</v>
      </c>
      <c r="G20" s="27"/>
      <c r="H20" s="27"/>
      <c r="I20" s="27"/>
      <c r="J20" s="27"/>
      <c r="K20" s="27"/>
      <c r="L20" s="28"/>
      <c r="M20" s="84"/>
      <c r="N20" s="84"/>
    </row>
    <row r="21" spans="1:14" s="29" customFormat="1" ht="18.75">
      <c r="A21" s="25"/>
      <c r="B21" s="26"/>
      <c r="C21" s="23" t="s">
        <v>158</v>
      </c>
      <c r="D21" s="30" t="s">
        <v>28</v>
      </c>
      <c r="E21" s="71">
        <v>13179346.1</v>
      </c>
      <c r="F21" s="71">
        <v>4605243.26</v>
      </c>
      <c r="G21" s="27"/>
      <c r="H21" s="27"/>
      <c r="I21" s="27"/>
      <c r="J21" s="27"/>
      <c r="K21" s="27"/>
      <c r="L21" s="28"/>
      <c r="M21" s="84"/>
      <c r="N21" s="84"/>
    </row>
    <row r="22" spans="1:14" s="29" customFormat="1" ht="37.5">
      <c r="A22" s="25"/>
      <c r="B22" s="26"/>
      <c r="C22" s="23" t="s">
        <v>26</v>
      </c>
      <c r="D22" s="30" t="s">
        <v>139</v>
      </c>
      <c r="E22" s="79">
        <v>2433431</v>
      </c>
      <c r="F22" s="71">
        <v>1085149.29</v>
      </c>
      <c r="G22" s="27"/>
      <c r="H22" s="27"/>
      <c r="I22" s="27"/>
      <c r="J22" s="27"/>
      <c r="K22" s="27"/>
      <c r="L22" s="28"/>
      <c r="M22" s="84"/>
      <c r="N22" s="84"/>
    </row>
    <row r="23" spans="1:14" s="29" customFormat="1" ht="37.5">
      <c r="A23" s="25"/>
      <c r="B23" s="26"/>
      <c r="C23" s="23" t="s">
        <v>27</v>
      </c>
      <c r="D23" s="24" t="s">
        <v>159</v>
      </c>
      <c r="E23" s="79">
        <v>1207614</v>
      </c>
      <c r="F23" s="71">
        <v>590614.46</v>
      </c>
      <c r="G23" s="27"/>
      <c r="H23" s="27"/>
      <c r="I23" s="27"/>
      <c r="J23" s="27"/>
      <c r="K23" s="27"/>
      <c r="L23" s="28"/>
      <c r="M23" s="84"/>
      <c r="N23" s="84"/>
    </row>
    <row r="24" spans="1:14" s="29" customFormat="1" ht="56.25">
      <c r="A24" s="25"/>
      <c r="B24" s="26"/>
      <c r="C24" s="23" t="s">
        <v>160</v>
      </c>
      <c r="D24" s="24" t="s">
        <v>161</v>
      </c>
      <c r="E24" s="79">
        <v>2095104</v>
      </c>
      <c r="F24" s="71">
        <v>379958.24</v>
      </c>
      <c r="G24" s="27"/>
      <c r="H24" s="27"/>
      <c r="I24" s="27"/>
      <c r="J24" s="27"/>
      <c r="K24" s="27"/>
      <c r="L24" s="28"/>
      <c r="M24" s="84"/>
      <c r="N24" s="84"/>
    </row>
    <row r="25" spans="1:14" s="29" customFormat="1" ht="75">
      <c r="A25" s="25"/>
      <c r="B25" s="26"/>
      <c r="C25" s="23" t="s">
        <v>164</v>
      </c>
      <c r="D25" s="24" t="s">
        <v>165</v>
      </c>
      <c r="E25" s="71">
        <v>1433932.52</v>
      </c>
      <c r="F25" s="71">
        <v>1217256.3500000001</v>
      </c>
      <c r="G25" s="27"/>
      <c r="H25" s="27"/>
      <c r="I25" s="27"/>
      <c r="J25" s="27"/>
      <c r="K25" s="27"/>
      <c r="L25" s="28"/>
      <c r="M25" s="84"/>
      <c r="N25" s="84"/>
    </row>
    <row r="26" spans="1:14" s="22" customFormat="1" ht="18.75">
      <c r="A26" s="15" t="e">
        <f>#REF!+1</f>
        <v>#REF!</v>
      </c>
      <c r="B26" s="16"/>
      <c r="C26" s="17" t="s">
        <v>29</v>
      </c>
      <c r="D26" s="18" t="s">
        <v>30</v>
      </c>
      <c r="E26" s="70">
        <f>E27+E28+E29</f>
        <v>45832570</v>
      </c>
      <c r="F26" s="70">
        <f>F27+F28+F29</f>
        <v>20394096.890000001</v>
      </c>
      <c r="G26" s="19">
        <v>5134</v>
      </c>
      <c r="H26" s="19">
        <v>1070090.6499999999</v>
      </c>
      <c r="I26" s="19">
        <v>1587988.55</v>
      </c>
      <c r="J26" s="19">
        <v>178822487</v>
      </c>
      <c r="K26" s="19">
        <v>180439065.78</v>
      </c>
      <c r="L26" s="20">
        <v>44204850.469999999</v>
      </c>
      <c r="M26" s="82"/>
      <c r="N26" s="82"/>
    </row>
    <row r="27" spans="1:14" s="29" customFormat="1" ht="37.5">
      <c r="A27" s="25" t="e">
        <f>#REF!+1</f>
        <v>#REF!</v>
      </c>
      <c r="B27" s="26" t="s">
        <v>31</v>
      </c>
      <c r="C27" s="23" t="s">
        <v>32</v>
      </c>
      <c r="D27" s="24" t="s">
        <v>33</v>
      </c>
      <c r="E27" s="79">
        <v>32906228</v>
      </c>
      <c r="F27" s="71">
        <v>14850763.49</v>
      </c>
      <c r="G27" s="27">
        <v>0</v>
      </c>
      <c r="H27" s="27">
        <v>608025.11</v>
      </c>
      <c r="I27" s="27">
        <v>1267299.3999999999</v>
      </c>
      <c r="J27" s="27">
        <v>92475213</v>
      </c>
      <c r="K27" s="27">
        <v>93771102.030000001</v>
      </c>
      <c r="L27" s="28">
        <v>23840953.829999998</v>
      </c>
      <c r="M27" s="84"/>
      <c r="N27" s="84"/>
    </row>
    <row r="28" spans="1:14" s="29" customFormat="1" ht="56.25">
      <c r="A28" s="25" t="e">
        <f>#REF!+1</f>
        <v>#REF!</v>
      </c>
      <c r="B28" s="26" t="s">
        <v>34</v>
      </c>
      <c r="C28" s="23" t="s">
        <v>35</v>
      </c>
      <c r="D28" s="24" t="s">
        <v>36</v>
      </c>
      <c r="E28" s="79">
        <v>12799198</v>
      </c>
      <c r="F28" s="71">
        <v>5543333.4000000004</v>
      </c>
      <c r="G28" s="27">
        <v>5134</v>
      </c>
      <c r="H28" s="27">
        <v>44490</v>
      </c>
      <c r="I28" s="27">
        <v>189930</v>
      </c>
      <c r="J28" s="27">
        <v>53814523</v>
      </c>
      <c r="K28" s="27">
        <v>54004453</v>
      </c>
      <c r="L28" s="28">
        <v>12649157</v>
      </c>
      <c r="M28" s="84"/>
      <c r="N28" s="84"/>
    </row>
    <row r="29" spans="1:14" s="29" customFormat="1" ht="37.5">
      <c r="A29" s="25"/>
      <c r="B29" s="26"/>
      <c r="C29" s="23" t="s">
        <v>142</v>
      </c>
      <c r="D29" s="24" t="s">
        <v>143</v>
      </c>
      <c r="E29" s="79">
        <v>127144</v>
      </c>
      <c r="F29" s="79"/>
      <c r="G29" s="27"/>
      <c r="H29" s="27"/>
      <c r="I29" s="27"/>
      <c r="J29" s="27"/>
      <c r="K29" s="27"/>
      <c r="L29" s="28"/>
      <c r="M29" s="84"/>
      <c r="N29" s="84"/>
    </row>
    <row r="30" spans="1:14" s="22" customFormat="1" ht="18.75">
      <c r="A30" s="15" t="e">
        <f>#REF!+1</f>
        <v>#REF!</v>
      </c>
      <c r="B30" s="16"/>
      <c r="C30" s="31" t="s">
        <v>37</v>
      </c>
      <c r="D30" s="32" t="s">
        <v>38</v>
      </c>
      <c r="E30" s="72">
        <f>E31+E32+E33+E34+E35+E38+E39+E40+E41+E42+E43+E44+E45+E46+E47+E48+E49+E50+E51</f>
        <v>86371669.24000001</v>
      </c>
      <c r="F30" s="72">
        <f>F31+F32+F33+F34+F35+F38+F39+F40+F41+F42+F43+F44+F45+F46+F47+F48+F49+F50+F51</f>
        <v>50799528.600000001</v>
      </c>
      <c r="G30" s="19">
        <v>0</v>
      </c>
      <c r="H30" s="19">
        <v>5101.33</v>
      </c>
      <c r="I30" s="19">
        <v>29698.98</v>
      </c>
      <c r="J30" s="19">
        <v>264753533</v>
      </c>
      <c r="K30" s="19">
        <v>264783231.97999999</v>
      </c>
      <c r="L30" s="20">
        <v>129094976.12</v>
      </c>
      <c r="M30" s="82"/>
      <c r="N30" s="82"/>
    </row>
    <row r="31" spans="1:14" s="29" customFormat="1" ht="37.5">
      <c r="A31" s="25"/>
      <c r="B31" s="26"/>
      <c r="C31" s="23" t="s">
        <v>41</v>
      </c>
      <c r="D31" s="30" t="s">
        <v>42</v>
      </c>
      <c r="E31" s="79">
        <v>334200</v>
      </c>
      <c r="F31" s="79">
        <v>15600</v>
      </c>
      <c r="G31" s="27"/>
      <c r="H31" s="27"/>
      <c r="I31" s="27"/>
      <c r="J31" s="27"/>
      <c r="K31" s="27"/>
      <c r="L31" s="28"/>
      <c r="M31" s="84"/>
      <c r="N31" s="84"/>
    </row>
    <row r="32" spans="1:14" s="29" customFormat="1" ht="37.5">
      <c r="A32" s="25" t="e">
        <f>#REF!+1</f>
        <v>#REF!</v>
      </c>
      <c r="B32" s="26" t="s">
        <v>43</v>
      </c>
      <c r="C32" s="23" t="s">
        <v>44</v>
      </c>
      <c r="D32" s="33" t="s">
        <v>45</v>
      </c>
      <c r="E32" s="79">
        <v>492</v>
      </c>
      <c r="F32" s="71">
        <v>153.9</v>
      </c>
      <c r="G32" s="27">
        <v>0</v>
      </c>
      <c r="H32" s="27">
        <v>0</v>
      </c>
      <c r="I32" s="27">
        <v>0</v>
      </c>
      <c r="J32" s="27">
        <v>472498</v>
      </c>
      <c r="K32" s="27">
        <v>472498</v>
      </c>
      <c r="L32" s="28">
        <v>81016.179999999993</v>
      </c>
      <c r="M32" s="84"/>
      <c r="N32" s="84"/>
    </row>
    <row r="33" spans="1:14" s="29" customFormat="1" ht="56.25">
      <c r="A33" s="25" t="e">
        <f>#REF!+1</f>
        <v>#REF!</v>
      </c>
      <c r="B33" s="26" t="s">
        <v>40</v>
      </c>
      <c r="C33" s="23" t="s">
        <v>46</v>
      </c>
      <c r="D33" s="33" t="s">
        <v>47</v>
      </c>
      <c r="E33" s="79">
        <v>8330000</v>
      </c>
      <c r="F33" s="79">
        <v>4043752</v>
      </c>
      <c r="G33" s="27">
        <v>0</v>
      </c>
      <c r="H33" s="27">
        <v>0</v>
      </c>
      <c r="I33" s="27">
        <v>0</v>
      </c>
      <c r="J33" s="27">
        <v>228900</v>
      </c>
      <c r="K33" s="27">
        <v>228900</v>
      </c>
      <c r="L33" s="28">
        <v>6600</v>
      </c>
      <c r="M33" s="84"/>
      <c r="N33" s="84"/>
    </row>
    <row r="34" spans="1:14" s="29" customFormat="1" ht="37.5">
      <c r="A34" s="25" t="e">
        <f>#REF!+1</f>
        <v>#REF!</v>
      </c>
      <c r="B34" s="26" t="s">
        <v>39</v>
      </c>
      <c r="C34" s="95" t="s">
        <v>48</v>
      </c>
      <c r="D34" s="110" t="s">
        <v>49</v>
      </c>
      <c r="E34" s="86">
        <v>400000</v>
      </c>
      <c r="F34" s="86">
        <v>166675</v>
      </c>
      <c r="G34" s="27">
        <v>0</v>
      </c>
      <c r="H34" s="27">
        <v>0</v>
      </c>
      <c r="I34" s="27">
        <v>0</v>
      </c>
      <c r="J34" s="27">
        <v>5000</v>
      </c>
      <c r="K34" s="27">
        <v>5000</v>
      </c>
      <c r="L34" s="28">
        <v>0</v>
      </c>
      <c r="M34" s="84"/>
      <c r="N34" s="84"/>
    </row>
    <row r="35" spans="1:14" s="29" customFormat="1" ht="48.75" customHeight="1">
      <c r="A35" s="25" t="e">
        <f>#REF!+1</f>
        <v>#REF!</v>
      </c>
      <c r="B35" s="59" t="s">
        <v>50</v>
      </c>
      <c r="C35" s="62" t="s">
        <v>144</v>
      </c>
      <c r="D35" s="111" t="s">
        <v>145</v>
      </c>
      <c r="E35" s="80">
        <v>111435</v>
      </c>
      <c r="F35" s="75">
        <v>42078.41</v>
      </c>
      <c r="G35" s="60">
        <v>0</v>
      </c>
      <c r="H35" s="27">
        <v>0</v>
      </c>
      <c r="I35" s="27">
        <v>0</v>
      </c>
      <c r="J35" s="27">
        <v>1059500</v>
      </c>
      <c r="K35" s="27">
        <v>1059500</v>
      </c>
      <c r="L35" s="28">
        <v>188689.11</v>
      </c>
      <c r="M35" s="84"/>
      <c r="N35" s="84"/>
    </row>
    <row r="36" spans="1:14" s="29" customFormat="1" ht="18.75">
      <c r="A36" s="25"/>
      <c r="B36" s="59"/>
      <c r="C36" s="108"/>
      <c r="D36" s="109"/>
      <c r="E36" s="115" t="s">
        <v>233</v>
      </c>
      <c r="F36" s="115"/>
      <c r="G36" s="60"/>
      <c r="H36" s="27"/>
      <c r="I36" s="27"/>
      <c r="J36" s="27"/>
      <c r="K36" s="27"/>
      <c r="L36" s="28"/>
      <c r="M36" s="84"/>
      <c r="N36" s="84"/>
    </row>
    <row r="37" spans="1:14" s="7" customFormat="1" ht="47.25" customHeight="1">
      <c r="B37" s="8"/>
      <c r="C37" s="9" t="s">
        <v>3</v>
      </c>
      <c r="D37" s="9" t="s">
        <v>4</v>
      </c>
      <c r="E37" s="63" t="s">
        <v>195</v>
      </c>
      <c r="F37" s="63" t="s">
        <v>232</v>
      </c>
      <c r="G37" s="10"/>
      <c r="H37" s="10"/>
      <c r="I37" s="10"/>
      <c r="J37" s="10"/>
      <c r="K37" s="10"/>
      <c r="L37" s="10"/>
    </row>
    <row r="38" spans="1:14" s="29" customFormat="1" ht="75">
      <c r="A38" s="25" t="e">
        <f>#REF!+1</f>
        <v>#REF!</v>
      </c>
      <c r="B38" s="26" t="s">
        <v>23</v>
      </c>
      <c r="C38" s="23" t="s">
        <v>51</v>
      </c>
      <c r="D38" s="24" t="s">
        <v>52</v>
      </c>
      <c r="E38" s="79">
        <v>11629539</v>
      </c>
      <c r="F38" s="71">
        <v>5707991.96</v>
      </c>
      <c r="G38" s="27">
        <v>0</v>
      </c>
      <c r="H38" s="27">
        <v>5101.33</v>
      </c>
      <c r="I38" s="27">
        <v>0</v>
      </c>
      <c r="J38" s="27">
        <v>4105724</v>
      </c>
      <c r="K38" s="27">
        <v>4105724</v>
      </c>
      <c r="L38" s="28">
        <v>1059672.94</v>
      </c>
      <c r="M38" s="84"/>
      <c r="N38" s="84"/>
    </row>
    <row r="39" spans="1:14" s="29" customFormat="1" ht="75">
      <c r="A39" s="25"/>
      <c r="B39" s="26"/>
      <c r="C39" s="23" t="s">
        <v>180</v>
      </c>
      <c r="D39" s="24" t="s">
        <v>182</v>
      </c>
      <c r="E39" s="79">
        <v>8508717</v>
      </c>
      <c r="F39" s="71">
        <v>3695958.42</v>
      </c>
      <c r="G39" s="27"/>
      <c r="H39" s="27"/>
      <c r="I39" s="27"/>
      <c r="J39" s="27"/>
      <c r="K39" s="27"/>
      <c r="L39" s="28"/>
      <c r="M39" s="84"/>
      <c r="N39" s="84"/>
    </row>
    <row r="40" spans="1:14" s="29" customFormat="1" ht="37.5">
      <c r="A40" s="25"/>
      <c r="B40" s="26"/>
      <c r="C40" s="23" t="s">
        <v>185</v>
      </c>
      <c r="D40" s="24" t="s">
        <v>186</v>
      </c>
      <c r="E40" s="79">
        <v>102300</v>
      </c>
      <c r="F40" s="71">
        <v>42183.5</v>
      </c>
      <c r="G40" s="27"/>
      <c r="H40" s="27"/>
      <c r="I40" s="27"/>
      <c r="J40" s="27"/>
      <c r="K40" s="27"/>
      <c r="L40" s="28"/>
      <c r="M40" s="84"/>
      <c r="N40" s="84"/>
    </row>
    <row r="41" spans="1:14" s="29" customFormat="1" ht="37.5">
      <c r="A41" s="25"/>
      <c r="B41" s="26"/>
      <c r="C41" s="23" t="s">
        <v>53</v>
      </c>
      <c r="D41" s="24" t="s">
        <v>181</v>
      </c>
      <c r="E41" s="79">
        <v>1425247</v>
      </c>
      <c r="F41" s="71">
        <v>624232.91</v>
      </c>
      <c r="G41" s="27"/>
      <c r="H41" s="27"/>
      <c r="I41" s="27"/>
      <c r="J41" s="27"/>
      <c r="K41" s="27"/>
      <c r="L41" s="28"/>
      <c r="M41" s="84"/>
      <c r="N41" s="84"/>
    </row>
    <row r="42" spans="1:14" s="29" customFormat="1" ht="18.75">
      <c r="A42" s="25" t="e">
        <f>#REF!+1</f>
        <v>#REF!</v>
      </c>
      <c r="B42" s="26" t="s">
        <v>50</v>
      </c>
      <c r="C42" s="23" t="s">
        <v>54</v>
      </c>
      <c r="D42" s="35" t="s">
        <v>223</v>
      </c>
      <c r="E42" s="79">
        <v>25900</v>
      </c>
      <c r="F42" s="79">
        <v>7500</v>
      </c>
      <c r="G42" s="27">
        <v>0</v>
      </c>
      <c r="H42" s="27">
        <v>0</v>
      </c>
      <c r="I42" s="27">
        <v>0</v>
      </c>
      <c r="J42" s="27">
        <v>612242</v>
      </c>
      <c r="K42" s="27">
        <v>612242</v>
      </c>
      <c r="L42" s="28">
        <v>141336.13</v>
      </c>
      <c r="M42" s="84"/>
      <c r="N42" s="84"/>
    </row>
    <row r="43" spans="1:14" s="29" customFormat="1" ht="56.25">
      <c r="A43" s="25" t="e">
        <f>#REF!+1</f>
        <v>#REF!</v>
      </c>
      <c r="B43" s="26" t="s">
        <v>50</v>
      </c>
      <c r="C43" s="23" t="s">
        <v>55</v>
      </c>
      <c r="D43" s="35" t="s">
        <v>56</v>
      </c>
      <c r="E43" s="79">
        <v>871714</v>
      </c>
      <c r="F43" s="79">
        <v>11900</v>
      </c>
      <c r="G43" s="27">
        <v>0</v>
      </c>
      <c r="H43" s="27">
        <v>0</v>
      </c>
      <c r="I43" s="27">
        <v>0</v>
      </c>
      <c r="J43" s="27">
        <v>81778</v>
      </c>
      <c r="K43" s="27">
        <v>81778</v>
      </c>
      <c r="L43" s="28">
        <v>19483.650000000001</v>
      </c>
      <c r="M43" s="84"/>
      <c r="N43" s="84"/>
    </row>
    <row r="44" spans="1:14" s="29" customFormat="1" ht="18.75">
      <c r="A44" s="25"/>
      <c r="B44" s="26"/>
      <c r="C44" s="23" t="s">
        <v>187</v>
      </c>
      <c r="D44" s="35" t="s">
        <v>188</v>
      </c>
      <c r="E44" s="79">
        <v>215500</v>
      </c>
      <c r="F44" s="79"/>
      <c r="G44" s="27"/>
      <c r="H44" s="27"/>
      <c r="I44" s="27"/>
      <c r="J44" s="27"/>
      <c r="K44" s="27"/>
      <c r="L44" s="28"/>
      <c r="M44" s="84"/>
      <c r="N44" s="84"/>
    </row>
    <row r="45" spans="1:14" s="29" customFormat="1" ht="75">
      <c r="A45" s="25"/>
      <c r="B45" s="26"/>
      <c r="C45" s="23" t="s">
        <v>166</v>
      </c>
      <c r="D45" s="35" t="s">
        <v>167</v>
      </c>
      <c r="E45" s="79">
        <v>1566040</v>
      </c>
      <c r="F45" s="79"/>
      <c r="G45" s="27"/>
      <c r="H45" s="27"/>
      <c r="I45" s="27"/>
      <c r="J45" s="27"/>
      <c r="K45" s="27"/>
      <c r="L45" s="28"/>
      <c r="M45" s="84"/>
      <c r="N45" s="84"/>
    </row>
    <row r="46" spans="1:14" s="29" customFormat="1" ht="93.75">
      <c r="A46" s="25" t="e">
        <f>#REF!+1</f>
        <v>#REF!</v>
      </c>
      <c r="B46" s="26" t="s">
        <v>50</v>
      </c>
      <c r="C46" s="23" t="s">
        <v>57</v>
      </c>
      <c r="D46" s="35" t="s">
        <v>58</v>
      </c>
      <c r="E46" s="79">
        <v>2604500</v>
      </c>
      <c r="F46" s="71">
        <v>853825.4</v>
      </c>
      <c r="G46" s="27">
        <v>0</v>
      </c>
      <c r="H46" s="27">
        <v>0</v>
      </c>
      <c r="I46" s="27">
        <v>0</v>
      </c>
      <c r="J46" s="27">
        <v>582170</v>
      </c>
      <c r="K46" s="27">
        <v>582170</v>
      </c>
      <c r="L46" s="28">
        <v>0</v>
      </c>
      <c r="M46" s="84"/>
      <c r="N46" s="84"/>
    </row>
    <row r="47" spans="1:14" s="29" customFormat="1" ht="37.5">
      <c r="A47" s="25" t="e">
        <f>#REF!+1</f>
        <v>#REF!</v>
      </c>
      <c r="B47" s="26" t="s">
        <v>20</v>
      </c>
      <c r="C47" s="23" t="s">
        <v>59</v>
      </c>
      <c r="D47" s="24" t="s">
        <v>60</v>
      </c>
      <c r="E47" s="79">
        <v>300000</v>
      </c>
      <c r="F47" s="79">
        <v>181980</v>
      </c>
      <c r="G47" s="27">
        <v>0</v>
      </c>
      <c r="H47" s="27">
        <v>0</v>
      </c>
      <c r="I47" s="27">
        <v>0</v>
      </c>
      <c r="J47" s="27">
        <v>561642</v>
      </c>
      <c r="K47" s="27">
        <v>561642</v>
      </c>
      <c r="L47" s="28">
        <v>130443.81</v>
      </c>
      <c r="M47" s="84"/>
      <c r="N47" s="84"/>
    </row>
    <row r="48" spans="1:14" s="29" customFormat="1" ht="56.25">
      <c r="A48" s="25"/>
      <c r="B48" s="26"/>
      <c r="C48" s="23" t="s">
        <v>61</v>
      </c>
      <c r="D48" s="24" t="s">
        <v>62</v>
      </c>
      <c r="E48" s="71">
        <v>85008.03</v>
      </c>
      <c r="F48" s="71">
        <v>49499.26</v>
      </c>
      <c r="G48" s="27"/>
      <c r="H48" s="27"/>
      <c r="I48" s="27"/>
      <c r="J48" s="27"/>
      <c r="K48" s="27"/>
      <c r="L48" s="28"/>
      <c r="M48" s="84"/>
      <c r="N48" s="84"/>
    </row>
    <row r="49" spans="1:23" s="29" customFormat="1" ht="18.75">
      <c r="A49" s="25"/>
      <c r="B49" s="26"/>
      <c r="C49" s="23" t="s">
        <v>199</v>
      </c>
      <c r="D49" s="24" t="s">
        <v>201</v>
      </c>
      <c r="E49" s="79">
        <v>613416</v>
      </c>
      <c r="F49" s="71">
        <v>64132.639999999999</v>
      </c>
      <c r="G49" s="27"/>
      <c r="H49" s="27"/>
      <c r="I49" s="27"/>
      <c r="J49" s="27"/>
      <c r="K49" s="27"/>
      <c r="L49" s="28"/>
      <c r="M49" s="84"/>
      <c r="N49" s="84"/>
    </row>
    <row r="50" spans="1:23" s="29" customFormat="1" ht="56.25">
      <c r="A50" s="25"/>
      <c r="B50" s="26"/>
      <c r="C50" s="23" t="s">
        <v>200</v>
      </c>
      <c r="D50" s="24" t="s">
        <v>202</v>
      </c>
      <c r="E50" s="79">
        <v>851419.21</v>
      </c>
      <c r="F50" s="71">
        <v>298667.96000000002</v>
      </c>
      <c r="G50" s="27"/>
      <c r="H50" s="27"/>
      <c r="I50" s="27"/>
      <c r="J50" s="27"/>
      <c r="K50" s="27"/>
      <c r="L50" s="28"/>
      <c r="M50" s="84"/>
      <c r="N50" s="84"/>
    </row>
    <row r="51" spans="1:23" s="29" customFormat="1" ht="37.5">
      <c r="A51" s="25"/>
      <c r="B51" s="26"/>
      <c r="C51" s="23" t="s">
        <v>140</v>
      </c>
      <c r="D51" s="24" t="s">
        <v>168</v>
      </c>
      <c r="E51" s="79">
        <v>48396242</v>
      </c>
      <c r="F51" s="71">
        <v>34993397.240000002</v>
      </c>
      <c r="G51" s="27"/>
      <c r="H51" s="27"/>
      <c r="I51" s="27"/>
      <c r="J51" s="27"/>
      <c r="K51" s="27"/>
      <c r="L51" s="28"/>
      <c r="M51" s="84"/>
      <c r="N51" s="84"/>
    </row>
    <row r="52" spans="1:23" s="22" customFormat="1" ht="18.75">
      <c r="A52" s="15" t="e">
        <f>#REF!+1</f>
        <v>#REF!</v>
      </c>
      <c r="B52" s="16"/>
      <c r="C52" s="17" t="s">
        <v>63</v>
      </c>
      <c r="D52" s="18" t="s">
        <v>64</v>
      </c>
      <c r="E52" s="70">
        <f>E53+E54+E55+E56+E57</f>
        <v>28081169</v>
      </c>
      <c r="F52" s="70">
        <f>F53+F54+F55+F56+F57</f>
        <v>11976051.529999999</v>
      </c>
      <c r="G52" s="19">
        <v>25989</v>
      </c>
      <c r="H52" s="19">
        <v>286794.69</v>
      </c>
      <c r="I52" s="19">
        <v>2100</v>
      </c>
      <c r="J52" s="19">
        <v>25284228</v>
      </c>
      <c r="K52" s="19">
        <v>25286328</v>
      </c>
      <c r="L52" s="20">
        <v>6423960.5499999998</v>
      </c>
      <c r="M52" s="82"/>
      <c r="N52" s="82"/>
    </row>
    <row r="53" spans="1:23" s="29" customFormat="1" ht="18.75">
      <c r="A53" s="25" t="e">
        <f>#REF!+1</f>
        <v>#REF!</v>
      </c>
      <c r="B53" s="26" t="s">
        <v>65</v>
      </c>
      <c r="C53" s="23" t="s">
        <v>66</v>
      </c>
      <c r="D53" s="35" t="s">
        <v>67</v>
      </c>
      <c r="E53" s="79">
        <v>4521586</v>
      </c>
      <c r="F53" s="71">
        <v>1934903.1</v>
      </c>
      <c r="G53" s="27">
        <v>0</v>
      </c>
      <c r="H53" s="27">
        <v>0</v>
      </c>
      <c r="I53" s="27">
        <v>0</v>
      </c>
      <c r="J53" s="27">
        <v>2331173</v>
      </c>
      <c r="K53" s="27">
        <v>2331173</v>
      </c>
      <c r="L53" s="28">
        <v>657839.04</v>
      </c>
      <c r="M53" s="84"/>
      <c r="N53" s="84"/>
    </row>
    <row r="54" spans="1:23" s="29" customFormat="1" ht="18.75">
      <c r="A54" s="25" t="e">
        <f>#REF!+1</f>
        <v>#REF!</v>
      </c>
      <c r="B54" s="26" t="s">
        <v>68</v>
      </c>
      <c r="C54" s="23" t="s">
        <v>69</v>
      </c>
      <c r="D54" s="35" t="s">
        <v>70</v>
      </c>
      <c r="E54" s="79">
        <v>6302257</v>
      </c>
      <c r="F54" s="71">
        <v>2991686.26</v>
      </c>
      <c r="G54" s="27">
        <v>0</v>
      </c>
      <c r="H54" s="27">
        <v>0</v>
      </c>
      <c r="I54" s="27">
        <v>0</v>
      </c>
      <c r="J54" s="27">
        <v>250000</v>
      </c>
      <c r="K54" s="27">
        <v>250000</v>
      </c>
      <c r="L54" s="28">
        <v>53405</v>
      </c>
      <c r="M54" s="84"/>
      <c r="N54" s="84"/>
    </row>
    <row r="55" spans="1:23" s="29" customFormat="1" ht="18.75">
      <c r="A55" s="25" t="e">
        <f>#REF!+1</f>
        <v>#REF!</v>
      </c>
      <c r="B55" s="26" t="s">
        <v>71</v>
      </c>
      <c r="C55" s="23" t="s">
        <v>72</v>
      </c>
      <c r="D55" s="35" t="s">
        <v>73</v>
      </c>
      <c r="E55" s="79">
        <v>3325761</v>
      </c>
      <c r="F55" s="71">
        <v>1270507.69</v>
      </c>
      <c r="G55" s="27">
        <v>0</v>
      </c>
      <c r="H55" s="27">
        <v>240</v>
      </c>
      <c r="I55" s="27">
        <v>2100</v>
      </c>
      <c r="J55" s="27">
        <v>3681864</v>
      </c>
      <c r="K55" s="27">
        <v>3683964</v>
      </c>
      <c r="L55" s="28">
        <v>973931.34</v>
      </c>
      <c r="M55" s="84"/>
      <c r="N55" s="84"/>
    </row>
    <row r="56" spans="1:23" s="29" customFormat="1" ht="37.5">
      <c r="A56" s="25" t="e">
        <f>#REF!+1</f>
        <v>#REF!</v>
      </c>
      <c r="B56" s="26" t="s">
        <v>71</v>
      </c>
      <c r="C56" s="23" t="s">
        <v>74</v>
      </c>
      <c r="D56" s="35" t="s">
        <v>75</v>
      </c>
      <c r="E56" s="79">
        <v>13294865</v>
      </c>
      <c r="F56" s="71">
        <v>5613294.4800000004</v>
      </c>
      <c r="G56" s="27">
        <v>12990</v>
      </c>
      <c r="H56" s="27">
        <v>1336.81</v>
      </c>
      <c r="I56" s="27">
        <v>0</v>
      </c>
      <c r="J56" s="27">
        <v>1624539</v>
      </c>
      <c r="K56" s="27">
        <v>1624539</v>
      </c>
      <c r="L56" s="28">
        <v>421674.63</v>
      </c>
      <c r="M56" s="84"/>
      <c r="N56" s="84"/>
    </row>
    <row r="57" spans="1:23" s="29" customFormat="1" ht="18.75">
      <c r="A57" s="25" t="e">
        <f>#REF!+1</f>
        <v>#REF!</v>
      </c>
      <c r="B57" s="26" t="s">
        <v>76</v>
      </c>
      <c r="C57" s="23" t="s">
        <v>77</v>
      </c>
      <c r="D57" s="35" t="s">
        <v>78</v>
      </c>
      <c r="E57" s="79">
        <v>636700</v>
      </c>
      <c r="F57" s="79">
        <v>165660</v>
      </c>
      <c r="G57" s="27">
        <v>12999</v>
      </c>
      <c r="H57" s="27">
        <v>84201.26</v>
      </c>
      <c r="I57" s="27">
        <v>0</v>
      </c>
      <c r="J57" s="27">
        <v>7273817</v>
      </c>
      <c r="K57" s="27">
        <v>7273817</v>
      </c>
      <c r="L57" s="28">
        <v>1887265.77</v>
      </c>
      <c r="M57" s="84"/>
      <c r="N57" s="84"/>
    </row>
    <row r="58" spans="1:23" s="22" customFormat="1" ht="18.75">
      <c r="A58" s="15" t="e">
        <f>#REF!+1</f>
        <v>#REF!</v>
      </c>
      <c r="B58" s="16"/>
      <c r="C58" s="17" t="s">
        <v>79</v>
      </c>
      <c r="D58" s="18" t="s">
        <v>80</v>
      </c>
      <c r="E58" s="70">
        <f>E59+E60+E61+E62+E63+E64+E65</f>
        <v>21256948.280000001</v>
      </c>
      <c r="F58" s="70">
        <f>F59+F60+F61+F62+F63+F64+F65</f>
        <v>9827120.8500000015</v>
      </c>
      <c r="G58" s="19">
        <v>0</v>
      </c>
      <c r="H58" s="19">
        <v>289248.45</v>
      </c>
      <c r="I58" s="19">
        <v>87604.14</v>
      </c>
      <c r="J58" s="19">
        <v>10773998</v>
      </c>
      <c r="K58" s="19">
        <v>10895497.92</v>
      </c>
      <c r="L58" s="20">
        <v>2706139.43</v>
      </c>
      <c r="M58" s="84"/>
      <c r="N58" s="84"/>
      <c r="O58" s="29"/>
      <c r="P58" s="29"/>
      <c r="Q58" s="29"/>
      <c r="R58" s="29"/>
      <c r="S58" s="29"/>
      <c r="T58" s="29"/>
      <c r="U58" s="29"/>
      <c r="V58" s="29"/>
      <c r="W58" s="29"/>
    </row>
    <row r="59" spans="1:23" s="29" customFormat="1" ht="44.25" customHeight="1">
      <c r="A59" s="25" t="e">
        <f>#REF!+1</f>
        <v>#REF!</v>
      </c>
      <c r="B59" s="26" t="s">
        <v>81</v>
      </c>
      <c r="C59" s="23" t="s">
        <v>82</v>
      </c>
      <c r="D59" s="36" t="s">
        <v>83</v>
      </c>
      <c r="E59" s="79">
        <v>108005</v>
      </c>
      <c r="F59" s="71">
        <v>57426.25</v>
      </c>
      <c r="G59" s="27">
        <v>0</v>
      </c>
      <c r="H59" s="27">
        <v>0</v>
      </c>
      <c r="I59" s="27">
        <v>0</v>
      </c>
      <c r="J59" s="27">
        <v>52486</v>
      </c>
      <c r="K59" s="27">
        <v>52486</v>
      </c>
      <c r="L59" s="28">
        <v>5860</v>
      </c>
      <c r="M59" s="82"/>
      <c r="N59" s="82"/>
      <c r="O59" s="22"/>
      <c r="P59" s="22"/>
      <c r="Q59" s="22"/>
      <c r="R59" s="22"/>
      <c r="S59" s="22"/>
      <c r="T59" s="22"/>
      <c r="U59" s="22"/>
      <c r="V59" s="22"/>
      <c r="W59" s="22"/>
    </row>
    <row r="60" spans="1:23" s="29" customFormat="1" ht="39.75" customHeight="1">
      <c r="A60" s="25" t="e">
        <f>#REF!+1</f>
        <v>#REF!</v>
      </c>
      <c r="B60" s="26" t="s">
        <v>81</v>
      </c>
      <c r="C60" s="23" t="s">
        <v>84</v>
      </c>
      <c r="D60" s="36" t="s">
        <v>85</v>
      </c>
      <c r="E60" s="79">
        <v>64930</v>
      </c>
      <c r="F60" s="79">
        <v>6030</v>
      </c>
      <c r="G60" s="27">
        <v>0</v>
      </c>
      <c r="H60" s="27">
        <v>0</v>
      </c>
      <c r="I60" s="27">
        <v>0</v>
      </c>
      <c r="J60" s="27">
        <v>39977</v>
      </c>
      <c r="K60" s="27">
        <v>39977</v>
      </c>
      <c r="L60" s="28">
        <v>5757.28</v>
      </c>
      <c r="M60" s="84"/>
      <c r="N60" s="84"/>
    </row>
    <row r="61" spans="1:23" s="29" customFormat="1" ht="40.5" customHeight="1">
      <c r="A61" s="25" t="e">
        <f>#REF!+1</f>
        <v>#REF!</v>
      </c>
      <c r="B61" s="26" t="s">
        <v>81</v>
      </c>
      <c r="C61" s="23" t="s">
        <v>86</v>
      </c>
      <c r="D61" s="36" t="s">
        <v>87</v>
      </c>
      <c r="E61" s="79">
        <v>24920</v>
      </c>
      <c r="F61" s="79">
        <v>2080</v>
      </c>
      <c r="G61" s="27">
        <v>0</v>
      </c>
      <c r="H61" s="27">
        <v>0</v>
      </c>
      <c r="I61" s="27">
        <v>0</v>
      </c>
      <c r="J61" s="27">
        <v>6490</v>
      </c>
      <c r="K61" s="27">
        <v>6490</v>
      </c>
      <c r="L61" s="28">
        <v>470</v>
      </c>
      <c r="M61" s="84"/>
      <c r="N61" s="84"/>
    </row>
    <row r="62" spans="1:23" s="29" customFormat="1" ht="46.5" customHeight="1">
      <c r="A62" s="25" t="e">
        <f>#REF!+1</f>
        <v>#REF!</v>
      </c>
      <c r="B62" s="26" t="s">
        <v>81</v>
      </c>
      <c r="C62" s="23" t="s">
        <v>88</v>
      </c>
      <c r="D62" s="36" t="s">
        <v>89</v>
      </c>
      <c r="E62" s="79">
        <v>14346749</v>
      </c>
      <c r="F62" s="71">
        <v>6584667.4000000004</v>
      </c>
      <c r="G62" s="27">
        <v>0</v>
      </c>
      <c r="H62" s="27">
        <v>12917.77</v>
      </c>
      <c r="I62" s="27">
        <v>1540</v>
      </c>
      <c r="J62" s="27">
        <v>3945117</v>
      </c>
      <c r="K62" s="27">
        <v>3956055</v>
      </c>
      <c r="L62" s="28">
        <v>927961</v>
      </c>
      <c r="M62" s="84"/>
      <c r="N62" s="84"/>
    </row>
    <row r="63" spans="1:23" s="29" customFormat="1" ht="26.25" customHeight="1">
      <c r="A63" s="25" t="e">
        <f>#REF!+1</f>
        <v>#REF!</v>
      </c>
      <c r="B63" s="26"/>
      <c r="C63" s="23" t="s">
        <v>90</v>
      </c>
      <c r="D63" s="36" t="s">
        <v>91</v>
      </c>
      <c r="E63" s="71">
        <v>6338744.2800000003</v>
      </c>
      <c r="F63" s="71">
        <v>3127110.2</v>
      </c>
      <c r="G63" s="27">
        <v>0</v>
      </c>
      <c r="H63" s="27">
        <v>276330.68</v>
      </c>
      <c r="I63" s="27">
        <v>86064.14</v>
      </c>
      <c r="J63" s="27">
        <v>6722428</v>
      </c>
      <c r="K63" s="27">
        <v>6832989.9199999999</v>
      </c>
      <c r="L63" s="28">
        <v>1766091.15</v>
      </c>
      <c r="M63" s="84"/>
      <c r="N63" s="84"/>
    </row>
    <row r="64" spans="1:23" s="29" customFormat="1" ht="45.75" customHeight="1">
      <c r="A64" s="25"/>
      <c r="B64" s="26"/>
      <c r="C64" s="23" t="s">
        <v>225</v>
      </c>
      <c r="D64" s="36" t="s">
        <v>226</v>
      </c>
      <c r="E64" s="79">
        <v>88280</v>
      </c>
      <c r="F64" s="79">
        <v>9807</v>
      </c>
      <c r="G64" s="27"/>
      <c r="H64" s="27"/>
      <c r="I64" s="27"/>
      <c r="J64" s="27"/>
      <c r="K64" s="27"/>
      <c r="L64" s="28"/>
      <c r="M64" s="84"/>
      <c r="N64" s="84"/>
    </row>
    <row r="65" spans="1:23" s="29" customFormat="1" ht="42" customHeight="1">
      <c r="A65" s="25"/>
      <c r="B65" s="26"/>
      <c r="C65" s="95" t="s">
        <v>92</v>
      </c>
      <c r="D65" s="105" t="s">
        <v>93</v>
      </c>
      <c r="E65" s="86">
        <v>285320</v>
      </c>
      <c r="F65" s="86">
        <v>40000</v>
      </c>
      <c r="G65" s="27"/>
      <c r="H65" s="27"/>
      <c r="I65" s="27"/>
      <c r="J65" s="27"/>
      <c r="K65" s="27"/>
      <c r="L65" s="28"/>
      <c r="M65" s="84"/>
      <c r="N65" s="84"/>
    </row>
    <row r="66" spans="1:23" s="22" customFormat="1" ht="34.5" customHeight="1">
      <c r="A66" s="15" t="e">
        <f>#REF!+1</f>
        <v>#REF!</v>
      </c>
      <c r="B66" s="67"/>
      <c r="C66" s="69" t="s">
        <v>94</v>
      </c>
      <c r="D66" s="106" t="s">
        <v>95</v>
      </c>
      <c r="E66" s="107">
        <f>E69+E70+E71+E72</f>
        <v>118744915</v>
      </c>
      <c r="F66" s="98">
        <f>F69+F70+F71+F72</f>
        <v>43787703.230000004</v>
      </c>
      <c r="G66" s="68">
        <v>15425</v>
      </c>
      <c r="H66" s="19">
        <v>0</v>
      </c>
      <c r="I66" s="19">
        <v>0</v>
      </c>
      <c r="J66" s="19">
        <v>40406681</v>
      </c>
      <c r="K66" s="19">
        <v>40406681</v>
      </c>
      <c r="L66" s="20">
        <v>5522723.3899999997</v>
      </c>
      <c r="M66" s="84"/>
      <c r="N66" s="84"/>
      <c r="O66" s="29"/>
      <c r="P66" s="29"/>
      <c r="Q66" s="29"/>
      <c r="R66" s="29"/>
      <c r="S66" s="29"/>
      <c r="T66" s="29"/>
      <c r="U66" s="29"/>
      <c r="V66" s="29"/>
      <c r="W66" s="29"/>
    </row>
    <row r="67" spans="1:23" s="29" customFormat="1" ht="18.75">
      <c r="A67" s="25"/>
      <c r="B67" s="59"/>
      <c r="C67" s="108"/>
      <c r="D67" s="109"/>
      <c r="E67" s="115" t="s">
        <v>233</v>
      </c>
      <c r="F67" s="115"/>
      <c r="G67" s="60"/>
      <c r="H67" s="27"/>
      <c r="I67" s="27"/>
      <c r="J67" s="27"/>
      <c r="K67" s="27"/>
      <c r="L67" s="28"/>
      <c r="M67" s="84"/>
      <c r="N67" s="84"/>
    </row>
    <row r="68" spans="1:23" s="7" customFormat="1" ht="47.25" customHeight="1">
      <c r="B68" s="8"/>
      <c r="C68" s="9" t="s">
        <v>3</v>
      </c>
      <c r="D68" s="9" t="s">
        <v>4</v>
      </c>
      <c r="E68" s="63" t="s">
        <v>195</v>
      </c>
      <c r="F68" s="63" t="s">
        <v>232</v>
      </c>
      <c r="G68" s="10"/>
      <c r="H68" s="10"/>
      <c r="I68" s="10"/>
      <c r="J68" s="10"/>
      <c r="K68" s="10"/>
      <c r="L68" s="10"/>
    </row>
    <row r="69" spans="1:23" s="38" customFormat="1" ht="37.5">
      <c r="A69" s="37"/>
      <c r="B69" s="26"/>
      <c r="C69" s="23" t="s">
        <v>96</v>
      </c>
      <c r="D69" s="100" t="s">
        <v>97</v>
      </c>
      <c r="E69" s="86">
        <v>192000</v>
      </c>
      <c r="F69" s="71">
        <v>24692.799999999999</v>
      </c>
      <c r="G69" s="27"/>
      <c r="H69" s="27"/>
      <c r="I69" s="27"/>
      <c r="J69" s="27"/>
      <c r="K69" s="27"/>
      <c r="L69" s="28"/>
      <c r="M69" s="93"/>
      <c r="N69" s="93"/>
    </row>
    <row r="70" spans="1:23" s="38" customFormat="1" ht="56.25">
      <c r="A70" s="37"/>
      <c r="B70" s="26"/>
      <c r="C70" s="23" t="s">
        <v>146</v>
      </c>
      <c r="D70" s="85" t="s">
        <v>147</v>
      </c>
      <c r="E70" s="80">
        <v>2908843</v>
      </c>
      <c r="F70" s="75">
        <v>1311149.54</v>
      </c>
      <c r="G70" s="60"/>
      <c r="H70" s="27"/>
      <c r="I70" s="27"/>
      <c r="J70" s="27"/>
      <c r="K70" s="27"/>
      <c r="L70" s="28"/>
      <c r="M70" s="93"/>
      <c r="N70" s="93"/>
    </row>
    <row r="71" spans="1:23" s="29" customFormat="1" ht="18.75">
      <c r="A71" s="25"/>
      <c r="B71" s="26"/>
      <c r="C71" s="95" t="s">
        <v>98</v>
      </c>
      <c r="D71" s="96" t="s">
        <v>99</v>
      </c>
      <c r="E71" s="97">
        <v>114844072</v>
      </c>
      <c r="F71" s="103">
        <v>42451860.890000001</v>
      </c>
      <c r="G71" s="60"/>
      <c r="H71" s="27"/>
      <c r="I71" s="27"/>
      <c r="J71" s="27"/>
      <c r="K71" s="27"/>
      <c r="L71" s="28"/>
      <c r="M71" s="84"/>
      <c r="N71" s="84"/>
    </row>
    <row r="72" spans="1:23" s="29" customFormat="1" ht="56.25">
      <c r="A72" s="25"/>
      <c r="B72" s="59"/>
      <c r="C72" s="62" t="s">
        <v>203</v>
      </c>
      <c r="D72" s="65" t="s">
        <v>214</v>
      </c>
      <c r="E72" s="80">
        <v>800000</v>
      </c>
      <c r="F72" s="87"/>
      <c r="G72" s="60"/>
      <c r="H72" s="27"/>
      <c r="I72" s="27"/>
      <c r="J72" s="27"/>
      <c r="K72" s="27"/>
      <c r="L72" s="28"/>
      <c r="M72" s="84"/>
      <c r="N72" s="84"/>
    </row>
    <row r="73" spans="1:23" s="22" customFormat="1" ht="18.75">
      <c r="A73" s="15"/>
      <c r="B73" s="67"/>
      <c r="C73" s="69" t="s">
        <v>219</v>
      </c>
      <c r="D73" s="99" t="s">
        <v>220</v>
      </c>
      <c r="E73" s="98">
        <f>E74+E76+E78+E81</f>
        <v>48070463.469999999</v>
      </c>
      <c r="F73" s="98">
        <f>F74+F76+F78+F81</f>
        <v>2940814.4699999997</v>
      </c>
      <c r="G73" s="68"/>
      <c r="H73" s="19"/>
      <c r="I73" s="19"/>
      <c r="J73" s="19"/>
      <c r="K73" s="19"/>
      <c r="L73" s="20"/>
      <c r="M73" s="82"/>
      <c r="N73" s="82"/>
    </row>
    <row r="74" spans="1:23" s="22" customFormat="1" ht="18.75">
      <c r="A74" s="15" t="e">
        <f>#REF!+1</f>
        <v>#REF!</v>
      </c>
      <c r="B74" s="67"/>
      <c r="C74" s="62" t="s">
        <v>100</v>
      </c>
      <c r="D74" s="58" t="s">
        <v>101</v>
      </c>
      <c r="E74" s="75">
        <v>905171.92</v>
      </c>
      <c r="F74" s="80">
        <v>120000</v>
      </c>
      <c r="G74" s="68">
        <v>2334.13</v>
      </c>
      <c r="H74" s="19">
        <v>0</v>
      </c>
      <c r="I74" s="19">
        <v>0</v>
      </c>
      <c r="J74" s="19">
        <v>10202913</v>
      </c>
      <c r="K74" s="19">
        <v>10202913</v>
      </c>
      <c r="L74" s="20">
        <v>2334.13</v>
      </c>
      <c r="M74" s="82"/>
      <c r="N74" s="82"/>
    </row>
    <row r="75" spans="1:23" s="29" customFormat="1" ht="18.75">
      <c r="A75" s="25" t="e">
        <f>#REF!+1</f>
        <v>#REF!</v>
      </c>
      <c r="B75" s="59" t="s">
        <v>102</v>
      </c>
      <c r="C75" s="62" t="s">
        <v>103</v>
      </c>
      <c r="D75" s="58" t="s">
        <v>104</v>
      </c>
      <c r="E75" s="75">
        <v>735171.92</v>
      </c>
      <c r="F75" s="80"/>
      <c r="G75" s="60">
        <v>0</v>
      </c>
      <c r="H75" s="27">
        <v>0</v>
      </c>
      <c r="I75" s="27">
        <v>0</v>
      </c>
      <c r="J75" s="27">
        <v>80000</v>
      </c>
      <c r="K75" s="27">
        <v>80000</v>
      </c>
      <c r="L75" s="28">
        <v>0</v>
      </c>
      <c r="M75" s="84"/>
      <c r="N75" s="84"/>
    </row>
    <row r="76" spans="1:23" s="29" customFormat="1" ht="18.75">
      <c r="A76" s="25"/>
      <c r="B76" s="59"/>
      <c r="C76" s="62" t="s">
        <v>105</v>
      </c>
      <c r="D76" s="58" t="s">
        <v>106</v>
      </c>
      <c r="E76" s="80">
        <v>201600</v>
      </c>
      <c r="F76" s="80"/>
      <c r="G76" s="60"/>
      <c r="H76" s="27"/>
      <c r="I76" s="27"/>
      <c r="J76" s="27"/>
      <c r="K76" s="27"/>
      <c r="L76" s="28"/>
      <c r="M76" s="84"/>
      <c r="N76" s="84"/>
    </row>
    <row r="77" spans="1:23" s="29" customFormat="1" ht="37.5">
      <c r="A77" s="25"/>
      <c r="B77" s="59"/>
      <c r="C77" s="62" t="s">
        <v>169</v>
      </c>
      <c r="D77" s="58" t="s">
        <v>170</v>
      </c>
      <c r="E77" s="80">
        <v>201600</v>
      </c>
      <c r="F77" s="80"/>
      <c r="G77" s="60"/>
      <c r="H77" s="27"/>
      <c r="I77" s="27"/>
      <c r="J77" s="27"/>
      <c r="K77" s="27"/>
      <c r="L77" s="28"/>
      <c r="M77" s="84"/>
      <c r="N77" s="84"/>
    </row>
    <row r="78" spans="1:23" s="29" customFormat="1" ht="37.5">
      <c r="A78" s="25"/>
      <c r="B78" s="59"/>
      <c r="C78" s="62" t="s">
        <v>107</v>
      </c>
      <c r="D78" s="58" t="s">
        <v>108</v>
      </c>
      <c r="E78" s="75">
        <v>41803084</v>
      </c>
      <c r="F78" s="75">
        <v>565281.38</v>
      </c>
      <c r="G78" s="60"/>
      <c r="H78" s="27"/>
      <c r="I78" s="27"/>
      <c r="J78" s="27"/>
      <c r="K78" s="27"/>
      <c r="L78" s="28"/>
      <c r="M78" s="84"/>
      <c r="N78" s="84"/>
    </row>
    <row r="79" spans="1:23" s="29" customFormat="1" ht="37.5">
      <c r="A79" s="25"/>
      <c r="B79" s="26"/>
      <c r="C79" s="23" t="s">
        <v>141</v>
      </c>
      <c r="D79" s="24" t="s">
        <v>171</v>
      </c>
      <c r="E79" s="79">
        <v>112728</v>
      </c>
      <c r="F79" s="79">
        <v>23892</v>
      </c>
      <c r="G79" s="27"/>
      <c r="H79" s="27"/>
      <c r="I79" s="27"/>
      <c r="J79" s="27"/>
      <c r="K79" s="27"/>
      <c r="L79" s="28"/>
      <c r="M79" s="84"/>
      <c r="N79" s="84"/>
    </row>
    <row r="80" spans="1:23" s="22" customFormat="1" ht="56.25">
      <c r="A80" s="15" t="e">
        <f>#REF!+1</f>
        <v>#REF!</v>
      </c>
      <c r="B80" s="16"/>
      <c r="C80" s="23" t="s">
        <v>109</v>
      </c>
      <c r="D80" s="24" t="s">
        <v>110</v>
      </c>
      <c r="E80" s="79">
        <v>41690356</v>
      </c>
      <c r="F80" s="71">
        <v>541389.38</v>
      </c>
      <c r="G80" s="19">
        <v>0</v>
      </c>
      <c r="H80" s="19">
        <v>0</v>
      </c>
      <c r="I80" s="19">
        <v>0</v>
      </c>
      <c r="J80" s="19">
        <v>10500000</v>
      </c>
      <c r="K80" s="19">
        <v>10500000</v>
      </c>
      <c r="L80" s="20">
        <v>0</v>
      </c>
      <c r="M80" s="82"/>
      <c r="N80" s="82"/>
    </row>
    <row r="81" spans="1:14" s="29" customFormat="1" ht="37.5">
      <c r="A81" s="25" t="e">
        <f>#REF!+1</f>
        <v>#REF!</v>
      </c>
      <c r="B81" s="26" t="s">
        <v>111</v>
      </c>
      <c r="C81" s="23" t="s">
        <v>112</v>
      </c>
      <c r="D81" s="30" t="s">
        <v>113</v>
      </c>
      <c r="E81" s="71">
        <v>5160607.55</v>
      </c>
      <c r="F81" s="71">
        <v>2255533.09</v>
      </c>
      <c r="G81" s="27">
        <v>0</v>
      </c>
      <c r="H81" s="27">
        <v>0</v>
      </c>
      <c r="I81" s="27">
        <v>0</v>
      </c>
      <c r="J81" s="27">
        <v>10500000</v>
      </c>
      <c r="K81" s="27">
        <v>10500000</v>
      </c>
      <c r="L81" s="28">
        <v>0</v>
      </c>
      <c r="M81" s="84"/>
      <c r="N81" s="84"/>
    </row>
    <row r="82" spans="1:14" s="38" customFormat="1" ht="37.5">
      <c r="A82" s="37"/>
      <c r="B82" s="26"/>
      <c r="C82" s="23" t="s">
        <v>172</v>
      </c>
      <c r="D82" s="30" t="s">
        <v>173</v>
      </c>
      <c r="E82" s="79">
        <v>525800</v>
      </c>
      <c r="F82" s="71">
        <v>61148.800000000003</v>
      </c>
      <c r="G82" s="27"/>
      <c r="H82" s="27"/>
      <c r="I82" s="27"/>
      <c r="J82" s="27"/>
      <c r="K82" s="27"/>
      <c r="L82" s="28"/>
      <c r="M82" s="93"/>
      <c r="N82" s="93"/>
    </row>
    <row r="83" spans="1:14" s="38" customFormat="1" ht="18.75">
      <c r="A83" s="37"/>
      <c r="B83" s="26"/>
      <c r="C83" s="23" t="s">
        <v>189</v>
      </c>
      <c r="D83" s="30" t="s">
        <v>190</v>
      </c>
      <c r="E83" s="79">
        <v>100000</v>
      </c>
      <c r="F83" s="79"/>
      <c r="G83" s="27"/>
      <c r="H83" s="27"/>
      <c r="I83" s="27"/>
      <c r="J83" s="27"/>
      <c r="K83" s="27"/>
      <c r="L83" s="28"/>
      <c r="M83" s="93"/>
      <c r="N83" s="93"/>
    </row>
    <row r="84" spans="1:14" s="38" customFormat="1" ht="37.5">
      <c r="A84" s="37"/>
      <c r="B84" s="26"/>
      <c r="C84" s="23" t="s">
        <v>191</v>
      </c>
      <c r="D84" s="30" t="s">
        <v>192</v>
      </c>
      <c r="E84" s="79">
        <v>188255</v>
      </c>
      <c r="F84" s="79">
        <v>50560</v>
      </c>
      <c r="G84" s="27"/>
      <c r="H84" s="27"/>
      <c r="I84" s="27"/>
      <c r="J84" s="27"/>
      <c r="K84" s="27"/>
      <c r="L84" s="28"/>
      <c r="M84" s="93"/>
      <c r="N84" s="93"/>
    </row>
    <row r="85" spans="1:14" s="29" customFormat="1" ht="18.75">
      <c r="A85" s="25"/>
      <c r="B85" s="26"/>
      <c r="C85" s="23" t="s">
        <v>148</v>
      </c>
      <c r="D85" s="30" t="s">
        <v>149</v>
      </c>
      <c r="E85" s="71">
        <v>4346552.55</v>
      </c>
      <c r="F85" s="71">
        <v>2143824.29</v>
      </c>
      <c r="G85" s="27"/>
      <c r="H85" s="27"/>
      <c r="I85" s="27"/>
      <c r="J85" s="27"/>
      <c r="K85" s="27"/>
      <c r="L85" s="28"/>
      <c r="M85" s="84"/>
      <c r="N85" s="84"/>
    </row>
    <row r="86" spans="1:14" s="22" customFormat="1" ht="18.75">
      <c r="A86" s="15"/>
      <c r="B86" s="16"/>
      <c r="C86" s="17" t="s">
        <v>215</v>
      </c>
      <c r="D86" s="32" t="s">
        <v>216</v>
      </c>
      <c r="E86" s="77">
        <f>E87+E88+E89+E90+E91</f>
        <v>43456559.790000007</v>
      </c>
      <c r="F86" s="70">
        <f>F87+F88+F89+F90+F91</f>
        <v>9963062.3099999987</v>
      </c>
      <c r="G86" s="19"/>
      <c r="H86" s="19"/>
      <c r="I86" s="19"/>
      <c r="J86" s="19"/>
      <c r="K86" s="19"/>
      <c r="L86" s="20"/>
      <c r="M86" s="82"/>
      <c r="N86" s="82"/>
    </row>
    <row r="87" spans="1:14" s="22" customFormat="1" ht="37.5">
      <c r="A87" s="15" t="e">
        <f>#REF!+1</f>
        <v>#REF!</v>
      </c>
      <c r="B87" s="16"/>
      <c r="C87" s="23" t="s">
        <v>114</v>
      </c>
      <c r="D87" s="36" t="s">
        <v>115</v>
      </c>
      <c r="E87" s="71">
        <v>3651871.72</v>
      </c>
      <c r="F87" s="71">
        <v>2139373.83</v>
      </c>
      <c r="G87" s="19">
        <v>0</v>
      </c>
      <c r="H87" s="19">
        <v>0</v>
      </c>
      <c r="I87" s="19">
        <v>0</v>
      </c>
      <c r="J87" s="19">
        <v>1921391</v>
      </c>
      <c r="K87" s="19">
        <v>1921391</v>
      </c>
      <c r="L87" s="20">
        <v>404234.38</v>
      </c>
      <c r="M87" s="82"/>
      <c r="N87" s="82"/>
    </row>
    <row r="88" spans="1:14" s="29" customFormat="1" ht="18.75">
      <c r="A88" s="25" t="e">
        <f>#REF!+1</f>
        <v>#REF!</v>
      </c>
      <c r="B88" s="26" t="s">
        <v>116</v>
      </c>
      <c r="C88" s="23" t="s">
        <v>117</v>
      </c>
      <c r="D88" s="36" t="s">
        <v>118</v>
      </c>
      <c r="E88" s="79">
        <v>10266994</v>
      </c>
      <c r="F88" s="71">
        <v>4511645.72</v>
      </c>
      <c r="G88" s="27">
        <v>0</v>
      </c>
      <c r="H88" s="27">
        <v>0</v>
      </c>
      <c r="I88" s="27">
        <v>0</v>
      </c>
      <c r="J88" s="27">
        <v>100000</v>
      </c>
      <c r="K88" s="27">
        <v>100000</v>
      </c>
      <c r="L88" s="28">
        <v>0</v>
      </c>
      <c r="M88" s="84"/>
      <c r="N88" s="84"/>
    </row>
    <row r="89" spans="1:14" s="29" customFormat="1" ht="18.75">
      <c r="A89" s="25"/>
      <c r="B89" s="26"/>
      <c r="C89" s="23" t="s">
        <v>136</v>
      </c>
      <c r="D89" s="36" t="s">
        <v>137</v>
      </c>
      <c r="E89" s="79">
        <v>89000</v>
      </c>
      <c r="F89" s="79"/>
      <c r="G89" s="27"/>
      <c r="H89" s="27"/>
      <c r="I89" s="27"/>
      <c r="J89" s="27"/>
      <c r="K89" s="27"/>
      <c r="L89" s="28"/>
      <c r="M89" s="84"/>
      <c r="N89" s="84"/>
    </row>
    <row r="90" spans="1:14" s="29" customFormat="1" ht="18.75">
      <c r="A90" s="25" t="e">
        <f>A88+1</f>
        <v>#REF!</v>
      </c>
      <c r="B90" s="26" t="s">
        <v>116</v>
      </c>
      <c r="C90" s="23" t="s">
        <v>119</v>
      </c>
      <c r="D90" s="36" t="s">
        <v>120</v>
      </c>
      <c r="E90" s="71">
        <v>7939461.54</v>
      </c>
      <c r="F90" s="71">
        <v>3312042.76</v>
      </c>
      <c r="G90" s="27">
        <v>0</v>
      </c>
      <c r="H90" s="27">
        <v>0</v>
      </c>
      <c r="I90" s="27">
        <v>0</v>
      </c>
      <c r="J90" s="27">
        <v>100000</v>
      </c>
      <c r="K90" s="27">
        <v>100000</v>
      </c>
      <c r="L90" s="28">
        <v>0</v>
      </c>
      <c r="M90" s="84"/>
      <c r="N90" s="84"/>
    </row>
    <row r="91" spans="1:14" s="29" customFormat="1" ht="18.75">
      <c r="A91" s="25"/>
      <c r="B91" s="26"/>
      <c r="C91" s="23" t="s">
        <v>204</v>
      </c>
      <c r="D91" s="100" t="s">
        <v>205</v>
      </c>
      <c r="E91" s="71">
        <v>21509232.530000001</v>
      </c>
      <c r="F91" s="79"/>
      <c r="G91" s="27"/>
      <c r="H91" s="27"/>
      <c r="I91" s="27"/>
      <c r="J91" s="27"/>
      <c r="K91" s="27"/>
      <c r="L91" s="28"/>
      <c r="M91" s="84"/>
      <c r="N91" s="84"/>
    </row>
    <row r="92" spans="1:14" s="29" customFormat="1" ht="18.75">
      <c r="A92" s="25"/>
      <c r="B92" s="26"/>
      <c r="C92" s="17" t="s">
        <v>217</v>
      </c>
      <c r="D92" s="39" t="s">
        <v>218</v>
      </c>
      <c r="E92" s="70">
        <f>E93+E94</f>
        <v>6875189.2199999997</v>
      </c>
      <c r="F92" s="70">
        <f>F93+F94</f>
        <v>6785106.2199999997</v>
      </c>
      <c r="G92" s="27"/>
      <c r="H92" s="27"/>
      <c r="I92" s="27"/>
      <c r="J92" s="27"/>
      <c r="K92" s="27"/>
      <c r="L92" s="28"/>
      <c r="M92" s="84"/>
      <c r="N92" s="84"/>
    </row>
    <row r="93" spans="1:14" s="29" customFormat="1" ht="56.25">
      <c r="A93" s="25"/>
      <c r="B93" s="26"/>
      <c r="C93" s="23" t="s">
        <v>121</v>
      </c>
      <c r="D93" s="100" t="s">
        <v>122</v>
      </c>
      <c r="E93" s="79">
        <v>403580</v>
      </c>
      <c r="F93" s="79">
        <v>403580</v>
      </c>
      <c r="G93" s="27"/>
      <c r="H93" s="27"/>
      <c r="I93" s="27"/>
      <c r="J93" s="27"/>
      <c r="K93" s="27"/>
      <c r="L93" s="28"/>
      <c r="M93" s="84"/>
      <c r="N93" s="84"/>
    </row>
    <row r="94" spans="1:14" s="41" customFormat="1" ht="56.25">
      <c r="A94" s="40"/>
      <c r="B94" s="26"/>
      <c r="C94" s="23" t="s">
        <v>183</v>
      </c>
      <c r="D94" s="24" t="s">
        <v>184</v>
      </c>
      <c r="E94" s="71">
        <v>6471609.2199999997</v>
      </c>
      <c r="F94" s="71">
        <v>6381526.2199999997</v>
      </c>
      <c r="G94" s="27"/>
      <c r="H94" s="27"/>
      <c r="I94" s="27"/>
      <c r="J94" s="27"/>
      <c r="K94" s="27"/>
      <c r="L94" s="28"/>
      <c r="M94" s="94"/>
      <c r="N94" s="94"/>
    </row>
    <row r="95" spans="1:14" s="29" customFormat="1" ht="20.25">
      <c r="A95" s="25" t="e">
        <f>#REF!+1</f>
        <v>#REF!</v>
      </c>
      <c r="B95" s="26"/>
      <c r="C95" s="42"/>
      <c r="D95" s="43" t="s">
        <v>123</v>
      </c>
      <c r="E95" s="73">
        <f>E10+E15+E26+E30+E52+E58+E66+E73+E86+E92</f>
        <v>1008275376.62</v>
      </c>
      <c r="F95" s="73">
        <f>F10+F15+F26+F30+F52+F58+F66+F73+F86+F92</f>
        <v>432391576.31000012</v>
      </c>
      <c r="G95" s="27">
        <v>11204020.699999999</v>
      </c>
      <c r="H95" s="27">
        <v>4927817.0199999996</v>
      </c>
      <c r="I95" s="27">
        <v>2491179.92</v>
      </c>
      <c r="J95" s="27">
        <v>841863935.37</v>
      </c>
      <c r="K95" s="27">
        <v>844018788.07000005</v>
      </c>
      <c r="L95" s="28">
        <v>269231324.81999999</v>
      </c>
      <c r="M95" s="84"/>
      <c r="N95" s="84"/>
    </row>
    <row r="96" spans="1:14" s="29" customFormat="1" ht="18.75">
      <c r="A96" s="25"/>
      <c r="B96" s="44"/>
      <c r="C96" s="45"/>
      <c r="D96" s="120" t="s">
        <v>124</v>
      </c>
      <c r="E96" s="121"/>
      <c r="F96" s="122"/>
      <c r="G96" s="46"/>
      <c r="H96" s="46"/>
      <c r="I96" s="46"/>
      <c r="J96" s="46"/>
      <c r="K96" s="46"/>
      <c r="L96" s="47"/>
      <c r="M96" s="84"/>
      <c r="N96" s="84"/>
    </row>
    <row r="97" spans="1:14" s="22" customFormat="1" ht="18.75">
      <c r="A97" s="15">
        <v>1</v>
      </c>
      <c r="B97" s="16"/>
      <c r="C97" s="17" t="s">
        <v>6</v>
      </c>
      <c r="D97" s="18" t="s">
        <v>7</v>
      </c>
      <c r="E97" s="70">
        <f>E98+E99</f>
        <v>3695159.11</v>
      </c>
      <c r="F97" s="70">
        <f>F98+F99</f>
        <v>727323.11</v>
      </c>
      <c r="G97" s="19">
        <v>15730</v>
      </c>
      <c r="H97" s="19">
        <v>7785</v>
      </c>
      <c r="I97" s="19">
        <v>0</v>
      </c>
      <c r="J97" s="19">
        <v>32497666</v>
      </c>
      <c r="K97" s="19">
        <v>32497666</v>
      </c>
      <c r="L97" s="20">
        <v>7776831.04</v>
      </c>
      <c r="M97" s="82"/>
      <c r="N97" s="82"/>
    </row>
    <row r="98" spans="1:14" s="29" customFormat="1" ht="75">
      <c r="A98" s="25" t="e">
        <f>#REF!+1</f>
        <v>#REF!</v>
      </c>
      <c r="B98" s="26" t="s">
        <v>10</v>
      </c>
      <c r="C98" s="23" t="s">
        <v>8</v>
      </c>
      <c r="D98" s="24" t="s">
        <v>9</v>
      </c>
      <c r="E98" s="79">
        <v>3229404</v>
      </c>
      <c r="F98" s="79">
        <v>368554</v>
      </c>
      <c r="G98" s="27">
        <v>15730</v>
      </c>
      <c r="H98" s="27">
        <v>7785</v>
      </c>
      <c r="I98" s="27">
        <v>0</v>
      </c>
      <c r="J98" s="27">
        <v>13946380</v>
      </c>
      <c r="K98" s="27">
        <v>13946380</v>
      </c>
      <c r="L98" s="28">
        <v>3651227.02</v>
      </c>
      <c r="M98" s="84"/>
      <c r="N98" s="84"/>
    </row>
    <row r="99" spans="1:14" s="29" customFormat="1" ht="56.25">
      <c r="A99" s="25" t="e">
        <f>#REF!+1</f>
        <v>#REF!</v>
      </c>
      <c r="B99" s="26" t="s">
        <v>10</v>
      </c>
      <c r="C99" s="23" t="s">
        <v>11</v>
      </c>
      <c r="D99" s="24" t="s">
        <v>12</v>
      </c>
      <c r="E99" s="71">
        <v>465755.11</v>
      </c>
      <c r="F99" s="71">
        <v>358769.11</v>
      </c>
      <c r="G99" s="27">
        <v>0</v>
      </c>
      <c r="H99" s="27">
        <v>0</v>
      </c>
      <c r="I99" s="27">
        <v>0</v>
      </c>
      <c r="J99" s="27">
        <v>18551286</v>
      </c>
      <c r="K99" s="27">
        <v>18551286</v>
      </c>
      <c r="L99" s="28">
        <v>4125604.02</v>
      </c>
      <c r="M99" s="84"/>
      <c r="N99" s="84"/>
    </row>
    <row r="100" spans="1:14" s="22" customFormat="1" ht="18.75">
      <c r="A100" s="15" t="e">
        <f>#REF!+1</f>
        <v>#REF!</v>
      </c>
      <c r="B100" s="16"/>
      <c r="C100" s="17" t="s">
        <v>17</v>
      </c>
      <c r="D100" s="18" t="s">
        <v>18</v>
      </c>
      <c r="E100" s="70">
        <f>E101+E102+E103+E104+E105</f>
        <v>42828950.129999995</v>
      </c>
      <c r="F100" s="70">
        <f>F101+F102+F103+F104+F105</f>
        <v>6355869.9000000004</v>
      </c>
      <c r="G100" s="19">
        <v>0</v>
      </c>
      <c r="H100" s="19">
        <v>3268796.9</v>
      </c>
      <c r="I100" s="19">
        <v>724142.38</v>
      </c>
      <c r="J100" s="19">
        <v>238650755.46000001</v>
      </c>
      <c r="K100" s="19">
        <v>239456261.61000001</v>
      </c>
      <c r="L100" s="20">
        <v>61771910.700000003</v>
      </c>
      <c r="M100" s="82"/>
      <c r="N100" s="82"/>
    </row>
    <row r="101" spans="1:14" s="29" customFormat="1" ht="18.75">
      <c r="A101" s="25" t="e">
        <f>#REF!+1</f>
        <v>#REF!</v>
      </c>
      <c r="B101" s="26" t="s">
        <v>19</v>
      </c>
      <c r="C101" s="23" t="s">
        <v>20</v>
      </c>
      <c r="D101" s="30" t="s">
        <v>21</v>
      </c>
      <c r="E101" s="71">
        <v>29121456.800000001</v>
      </c>
      <c r="F101" s="74">
        <v>1254849.92</v>
      </c>
      <c r="G101" s="27">
        <v>0</v>
      </c>
      <c r="H101" s="27">
        <v>1599394.35</v>
      </c>
      <c r="I101" s="27">
        <v>186394.47</v>
      </c>
      <c r="J101" s="27">
        <v>82641348.140000001</v>
      </c>
      <c r="K101" s="27">
        <v>82844281.670000002</v>
      </c>
      <c r="L101" s="28">
        <v>21094780.32</v>
      </c>
      <c r="M101" s="84"/>
      <c r="N101" s="84"/>
    </row>
    <row r="102" spans="1:14" s="29" customFormat="1" ht="37.5">
      <c r="A102" s="25" t="e">
        <f>#REF!+1</f>
        <v>#REF!</v>
      </c>
      <c r="B102" s="26" t="s">
        <v>22</v>
      </c>
      <c r="C102" s="23" t="s">
        <v>23</v>
      </c>
      <c r="D102" s="30" t="s">
        <v>162</v>
      </c>
      <c r="E102" s="83">
        <v>10864171.109999999</v>
      </c>
      <c r="F102" s="75">
        <v>3845985.39</v>
      </c>
      <c r="G102" s="60"/>
      <c r="H102" s="27"/>
      <c r="I102" s="27"/>
      <c r="J102" s="27"/>
      <c r="K102" s="27"/>
      <c r="L102" s="28"/>
      <c r="M102" s="84"/>
      <c r="N102" s="84"/>
    </row>
    <row r="103" spans="1:14" s="29" customFormat="1" ht="37.5">
      <c r="A103" s="25" t="e">
        <f>#REF!+1</f>
        <v>#REF!</v>
      </c>
      <c r="B103" s="26" t="s">
        <v>24</v>
      </c>
      <c r="C103" s="95" t="s">
        <v>39</v>
      </c>
      <c r="D103" s="112" t="s">
        <v>174</v>
      </c>
      <c r="E103" s="74">
        <v>1153119.22</v>
      </c>
      <c r="F103" s="74">
        <v>737855.09</v>
      </c>
      <c r="G103" s="27">
        <v>0</v>
      </c>
      <c r="H103" s="27">
        <v>85171.46</v>
      </c>
      <c r="I103" s="27">
        <v>680</v>
      </c>
      <c r="J103" s="27">
        <v>11605550</v>
      </c>
      <c r="K103" s="27">
        <v>11608275.51</v>
      </c>
      <c r="L103" s="28">
        <v>2908319.06</v>
      </c>
      <c r="M103" s="84"/>
      <c r="N103" s="84"/>
    </row>
    <row r="104" spans="1:14" s="29" customFormat="1" ht="18.75">
      <c r="A104" s="25"/>
      <c r="B104" s="59"/>
      <c r="C104" s="62" t="s">
        <v>156</v>
      </c>
      <c r="D104" s="58" t="s">
        <v>175</v>
      </c>
      <c r="E104" s="80">
        <v>1690200</v>
      </c>
      <c r="F104" s="75">
        <v>517179.5</v>
      </c>
      <c r="G104" s="60"/>
      <c r="H104" s="27"/>
      <c r="I104" s="27"/>
      <c r="J104" s="27"/>
      <c r="K104" s="27"/>
      <c r="L104" s="28"/>
      <c r="M104" s="84"/>
      <c r="N104" s="84"/>
    </row>
    <row r="105" spans="1:14" s="29" customFormat="1" ht="18.75">
      <c r="A105" s="25" t="e">
        <f>#REF!+1</f>
        <v>#REF!</v>
      </c>
      <c r="B105" s="59" t="s">
        <v>125</v>
      </c>
      <c r="C105" s="62" t="s">
        <v>158</v>
      </c>
      <c r="D105" s="58" t="s">
        <v>28</v>
      </c>
      <c r="E105" s="80">
        <v>3</v>
      </c>
      <c r="F105" s="80"/>
      <c r="G105" s="60">
        <v>0</v>
      </c>
      <c r="H105" s="27">
        <v>0</v>
      </c>
      <c r="I105" s="27">
        <v>0</v>
      </c>
      <c r="J105" s="27">
        <v>1380853</v>
      </c>
      <c r="K105" s="27">
        <v>1380853</v>
      </c>
      <c r="L105" s="28">
        <v>282474.27</v>
      </c>
      <c r="M105" s="84"/>
      <c r="N105" s="84"/>
    </row>
    <row r="106" spans="1:14" s="29" customFormat="1" ht="18.75">
      <c r="A106" s="25"/>
      <c r="B106" s="59"/>
      <c r="C106" s="108"/>
      <c r="D106" s="109"/>
      <c r="E106" s="115" t="s">
        <v>233</v>
      </c>
      <c r="F106" s="115"/>
      <c r="G106" s="60"/>
      <c r="H106" s="27"/>
      <c r="I106" s="27"/>
      <c r="J106" s="27"/>
      <c r="K106" s="27"/>
      <c r="L106" s="28"/>
      <c r="M106" s="84"/>
      <c r="N106" s="84"/>
    </row>
    <row r="107" spans="1:14" s="7" customFormat="1" ht="47.25" customHeight="1">
      <c r="B107" s="8"/>
      <c r="C107" s="113" t="s">
        <v>3</v>
      </c>
      <c r="D107" s="113" t="s">
        <v>4</v>
      </c>
      <c r="E107" s="114" t="s">
        <v>195</v>
      </c>
      <c r="F107" s="114" t="s">
        <v>232</v>
      </c>
      <c r="G107" s="10"/>
      <c r="H107" s="10"/>
      <c r="I107" s="10"/>
      <c r="J107" s="10"/>
      <c r="K107" s="10"/>
      <c r="L107" s="10"/>
    </row>
    <row r="108" spans="1:14" s="22" customFormat="1" ht="18.75">
      <c r="A108" s="15" t="e">
        <f>#REF!+1</f>
        <v>#REF!</v>
      </c>
      <c r="B108" s="16"/>
      <c r="C108" s="17" t="s">
        <v>29</v>
      </c>
      <c r="D108" s="18" t="s">
        <v>30</v>
      </c>
      <c r="E108" s="77">
        <f>E109+E110</f>
        <v>21618869</v>
      </c>
      <c r="F108" s="70">
        <f>F109+F110</f>
        <v>2742348.36</v>
      </c>
      <c r="G108" s="19">
        <v>5134</v>
      </c>
      <c r="H108" s="19">
        <v>1070090.6499999999</v>
      </c>
      <c r="I108" s="19">
        <v>1587988.55</v>
      </c>
      <c r="J108" s="19">
        <v>178822487</v>
      </c>
      <c r="K108" s="19">
        <v>180439065.78</v>
      </c>
      <c r="L108" s="20">
        <v>44204850.469999999</v>
      </c>
      <c r="M108" s="82"/>
      <c r="N108" s="82"/>
    </row>
    <row r="109" spans="1:14" s="29" customFormat="1" ht="37.5">
      <c r="A109" s="25" t="e">
        <f>#REF!+1</f>
        <v>#REF!</v>
      </c>
      <c r="B109" s="26" t="s">
        <v>31</v>
      </c>
      <c r="C109" s="23" t="s">
        <v>32</v>
      </c>
      <c r="D109" s="24" t="s">
        <v>33</v>
      </c>
      <c r="E109" s="79">
        <v>21528869</v>
      </c>
      <c r="F109" s="71">
        <v>2652428.36</v>
      </c>
      <c r="G109" s="27">
        <v>0</v>
      </c>
      <c r="H109" s="27">
        <v>608025.11</v>
      </c>
      <c r="I109" s="27">
        <v>1267299.3999999999</v>
      </c>
      <c r="J109" s="27">
        <v>92475213</v>
      </c>
      <c r="K109" s="27">
        <v>93771102.030000001</v>
      </c>
      <c r="L109" s="28">
        <v>23840953.829999998</v>
      </c>
      <c r="M109" s="84"/>
      <c r="N109" s="84"/>
    </row>
    <row r="110" spans="1:14" s="29" customFormat="1" ht="56.25">
      <c r="A110" s="25"/>
      <c r="B110" s="26"/>
      <c r="C110" s="23" t="s">
        <v>35</v>
      </c>
      <c r="D110" s="24" t="s">
        <v>36</v>
      </c>
      <c r="E110" s="79">
        <v>90000</v>
      </c>
      <c r="F110" s="79">
        <v>89920</v>
      </c>
      <c r="G110" s="27"/>
      <c r="H110" s="27"/>
      <c r="I110" s="27"/>
      <c r="J110" s="27"/>
      <c r="K110" s="27"/>
      <c r="L110" s="28"/>
      <c r="M110" s="84"/>
      <c r="N110" s="84"/>
    </row>
    <row r="111" spans="1:14" s="22" customFormat="1" ht="18.75">
      <c r="A111" s="15" t="e">
        <f>#REF!+1</f>
        <v>#REF!</v>
      </c>
      <c r="B111" s="16"/>
      <c r="C111" s="17" t="s">
        <v>37</v>
      </c>
      <c r="D111" s="18" t="s">
        <v>38</v>
      </c>
      <c r="E111" s="70">
        <f>SUM(E112:E117)</f>
        <v>5778814.0499999998</v>
      </c>
      <c r="F111" s="70">
        <f>SUM(F112:F117)</f>
        <v>1587787.15</v>
      </c>
      <c r="G111" s="19">
        <v>0</v>
      </c>
      <c r="H111" s="19">
        <v>5101.33</v>
      </c>
      <c r="I111" s="19">
        <v>29698.98</v>
      </c>
      <c r="J111" s="19">
        <v>264753533</v>
      </c>
      <c r="K111" s="19">
        <v>264783231.97999999</v>
      </c>
      <c r="L111" s="20">
        <v>129094976.12</v>
      </c>
      <c r="M111" s="82"/>
      <c r="N111" s="82"/>
    </row>
    <row r="112" spans="1:14" s="29" customFormat="1" ht="75">
      <c r="A112" s="25" t="e">
        <f>#REF!+1</f>
        <v>#REF!</v>
      </c>
      <c r="B112" s="26" t="s">
        <v>23</v>
      </c>
      <c r="C112" s="23" t="s">
        <v>51</v>
      </c>
      <c r="D112" s="24" t="s">
        <v>52</v>
      </c>
      <c r="E112" s="71">
        <v>1327085.77</v>
      </c>
      <c r="F112" s="71">
        <v>1315186.25</v>
      </c>
      <c r="G112" s="27">
        <v>0</v>
      </c>
      <c r="H112" s="27">
        <v>5101.33</v>
      </c>
      <c r="I112" s="27">
        <v>0</v>
      </c>
      <c r="J112" s="27">
        <v>4105724</v>
      </c>
      <c r="K112" s="27">
        <v>4105724</v>
      </c>
      <c r="L112" s="28">
        <v>1059672.94</v>
      </c>
      <c r="M112" s="84"/>
      <c r="N112" s="84"/>
    </row>
    <row r="113" spans="1:23" s="29" customFormat="1" ht="75">
      <c r="A113" s="25"/>
      <c r="B113" s="26"/>
      <c r="C113" s="23" t="s">
        <v>180</v>
      </c>
      <c r="D113" s="24" t="s">
        <v>182</v>
      </c>
      <c r="E113" s="71">
        <v>223474.96</v>
      </c>
      <c r="F113" s="71">
        <v>223474.96</v>
      </c>
      <c r="G113" s="27"/>
      <c r="H113" s="27"/>
      <c r="I113" s="27"/>
      <c r="J113" s="27"/>
      <c r="K113" s="27"/>
      <c r="L113" s="28"/>
      <c r="M113" s="84"/>
      <c r="N113" s="84"/>
    </row>
    <row r="114" spans="1:23" s="29" customFormat="1" ht="37.5">
      <c r="A114" s="25"/>
      <c r="B114" s="26"/>
      <c r="C114" s="23" t="s">
        <v>185</v>
      </c>
      <c r="D114" s="24" t="s">
        <v>186</v>
      </c>
      <c r="E114" s="71">
        <v>26103.5</v>
      </c>
      <c r="F114" s="71">
        <v>26103.5</v>
      </c>
      <c r="G114" s="27"/>
      <c r="H114" s="27"/>
      <c r="I114" s="27"/>
      <c r="J114" s="27"/>
      <c r="K114" s="27"/>
      <c r="L114" s="28"/>
      <c r="M114" s="84"/>
      <c r="N114" s="84"/>
    </row>
    <row r="115" spans="1:23" s="29" customFormat="1" ht="18.75">
      <c r="A115" s="25"/>
      <c r="B115" s="26"/>
      <c r="C115" s="23" t="s">
        <v>199</v>
      </c>
      <c r="D115" s="24" t="s">
        <v>201</v>
      </c>
      <c r="E115" s="71">
        <v>26134.38</v>
      </c>
      <c r="F115" s="71">
        <v>23022.44</v>
      </c>
      <c r="G115" s="27"/>
      <c r="H115" s="27"/>
      <c r="I115" s="27"/>
      <c r="J115" s="27"/>
      <c r="K115" s="27"/>
      <c r="L115" s="28"/>
      <c r="M115" s="84"/>
      <c r="N115" s="84"/>
    </row>
    <row r="116" spans="1:23" s="29" customFormat="1" ht="56.25">
      <c r="A116" s="25"/>
      <c r="B116" s="26"/>
      <c r="C116" s="23" t="s">
        <v>227</v>
      </c>
      <c r="D116" s="24" t="s">
        <v>228</v>
      </c>
      <c r="E116" s="71">
        <v>4086015.44</v>
      </c>
      <c r="F116" s="71"/>
      <c r="G116" s="27"/>
      <c r="H116" s="27"/>
      <c r="I116" s="27"/>
      <c r="J116" s="27"/>
      <c r="K116" s="27"/>
      <c r="L116" s="28"/>
      <c r="M116" s="84"/>
      <c r="N116" s="84"/>
    </row>
    <row r="117" spans="1:23" s="29" customFormat="1" ht="18.75">
      <c r="A117" s="25"/>
      <c r="B117" s="26"/>
      <c r="C117" s="23" t="s">
        <v>140</v>
      </c>
      <c r="D117" s="24" t="s">
        <v>229</v>
      </c>
      <c r="E117" s="71">
        <v>90000</v>
      </c>
      <c r="F117" s="71"/>
      <c r="G117" s="27"/>
      <c r="H117" s="27"/>
      <c r="I117" s="27"/>
      <c r="J117" s="27"/>
      <c r="K117" s="27"/>
      <c r="L117" s="28"/>
      <c r="M117" s="84"/>
      <c r="N117" s="84"/>
    </row>
    <row r="118" spans="1:23" s="22" customFormat="1" ht="18.75">
      <c r="A118" s="15" t="e">
        <f>#REF!+1</f>
        <v>#REF!</v>
      </c>
      <c r="B118" s="16"/>
      <c r="C118" s="17" t="s">
        <v>63</v>
      </c>
      <c r="D118" s="18" t="s">
        <v>64</v>
      </c>
      <c r="E118" s="70">
        <f>E119+E120+E121</f>
        <v>1486400.08</v>
      </c>
      <c r="F118" s="70">
        <f>F119+F120+F121</f>
        <v>175273.06</v>
      </c>
      <c r="G118" s="19">
        <v>25989</v>
      </c>
      <c r="H118" s="19">
        <v>286794.69</v>
      </c>
      <c r="I118" s="19">
        <v>2100</v>
      </c>
      <c r="J118" s="19">
        <v>25284228</v>
      </c>
      <c r="K118" s="19">
        <v>25286328</v>
      </c>
      <c r="L118" s="20">
        <v>6423960.5499999998</v>
      </c>
      <c r="M118" s="82"/>
      <c r="N118" s="82"/>
    </row>
    <row r="119" spans="1:23" s="29" customFormat="1" ht="18.75">
      <c r="A119" s="25" t="e">
        <f>#REF!+1</f>
        <v>#REF!</v>
      </c>
      <c r="B119" s="26" t="s">
        <v>71</v>
      </c>
      <c r="C119" s="23" t="s">
        <v>69</v>
      </c>
      <c r="D119" s="35" t="s">
        <v>70</v>
      </c>
      <c r="E119" s="71">
        <v>208766</v>
      </c>
      <c r="F119" s="71">
        <v>92498.92</v>
      </c>
      <c r="G119" s="27">
        <v>0</v>
      </c>
      <c r="H119" s="27">
        <v>240</v>
      </c>
      <c r="I119" s="27">
        <v>2100</v>
      </c>
      <c r="J119" s="27">
        <v>3681864</v>
      </c>
      <c r="K119" s="27">
        <v>3683964</v>
      </c>
      <c r="L119" s="28">
        <v>973931.34</v>
      </c>
      <c r="M119" s="84"/>
      <c r="N119" s="84"/>
    </row>
    <row r="120" spans="1:23" s="29" customFormat="1" ht="18.75">
      <c r="A120" s="25" t="e">
        <f>#REF!+1</f>
        <v>#REF!</v>
      </c>
      <c r="B120" s="26" t="s">
        <v>71</v>
      </c>
      <c r="C120" s="23" t="s">
        <v>72</v>
      </c>
      <c r="D120" s="35" t="s">
        <v>73</v>
      </c>
      <c r="E120" s="79">
        <v>130445.08</v>
      </c>
      <c r="F120" s="71">
        <v>99.61</v>
      </c>
      <c r="G120" s="27">
        <v>12990</v>
      </c>
      <c r="H120" s="27">
        <v>1336.81</v>
      </c>
      <c r="I120" s="27">
        <v>0</v>
      </c>
      <c r="J120" s="27">
        <v>1624539</v>
      </c>
      <c r="K120" s="27">
        <v>1624539</v>
      </c>
      <c r="L120" s="28">
        <v>421674.63</v>
      </c>
      <c r="M120" s="84"/>
      <c r="N120" s="84"/>
    </row>
    <row r="121" spans="1:23" s="29" customFormat="1" ht="37.5">
      <c r="A121" s="25" t="e">
        <f>#REF!+1</f>
        <v>#REF!</v>
      </c>
      <c r="B121" s="26" t="s">
        <v>76</v>
      </c>
      <c r="C121" s="23" t="s">
        <v>74</v>
      </c>
      <c r="D121" s="35" t="s">
        <v>75</v>
      </c>
      <c r="E121" s="79">
        <v>1147189</v>
      </c>
      <c r="F121" s="71">
        <v>82674.53</v>
      </c>
      <c r="G121" s="27">
        <v>12999</v>
      </c>
      <c r="H121" s="27">
        <v>84201.26</v>
      </c>
      <c r="I121" s="27">
        <v>0</v>
      </c>
      <c r="J121" s="27">
        <v>7273817</v>
      </c>
      <c r="K121" s="27">
        <v>7273817</v>
      </c>
      <c r="L121" s="28">
        <v>1887265.77</v>
      </c>
      <c r="M121" s="84"/>
      <c r="N121" s="84"/>
    </row>
    <row r="122" spans="1:23" s="22" customFormat="1" ht="18.75">
      <c r="A122" s="15" t="e">
        <f>#REF!+1</f>
        <v>#REF!</v>
      </c>
      <c r="B122" s="16"/>
      <c r="C122" s="17" t="s">
        <v>79</v>
      </c>
      <c r="D122" s="18" t="s">
        <v>80</v>
      </c>
      <c r="E122" s="77">
        <f>E123+E124</f>
        <v>1621942</v>
      </c>
      <c r="F122" s="70">
        <f>F123+F124</f>
        <v>203769.61000000002</v>
      </c>
      <c r="G122" s="19">
        <v>0</v>
      </c>
      <c r="H122" s="19">
        <v>289248.45</v>
      </c>
      <c r="I122" s="19">
        <v>87604.14</v>
      </c>
      <c r="J122" s="19">
        <v>10773998</v>
      </c>
      <c r="K122" s="19">
        <v>10895497.92</v>
      </c>
      <c r="L122" s="20">
        <v>2706139.43</v>
      </c>
      <c r="M122" s="84"/>
      <c r="N122" s="84"/>
      <c r="O122" s="29"/>
      <c r="P122" s="29"/>
      <c r="Q122" s="29"/>
      <c r="R122" s="29"/>
      <c r="S122" s="29"/>
      <c r="T122" s="29"/>
      <c r="U122" s="29"/>
      <c r="V122" s="29"/>
      <c r="W122" s="29"/>
    </row>
    <row r="123" spans="1:23" s="29" customFormat="1" ht="37.5">
      <c r="A123" s="25" t="e">
        <f>#REF!+1</f>
        <v>#REF!</v>
      </c>
      <c r="B123" s="26" t="s">
        <v>81</v>
      </c>
      <c r="C123" s="23" t="s">
        <v>88</v>
      </c>
      <c r="D123" s="36" t="s">
        <v>126</v>
      </c>
      <c r="E123" s="79">
        <v>317700</v>
      </c>
      <c r="F123" s="71">
        <v>25798.6</v>
      </c>
      <c r="G123" s="27">
        <v>0</v>
      </c>
      <c r="H123" s="27">
        <v>12917.77</v>
      </c>
      <c r="I123" s="27">
        <v>1540</v>
      </c>
      <c r="J123" s="27">
        <v>3945117</v>
      </c>
      <c r="K123" s="27">
        <v>3956055</v>
      </c>
      <c r="L123" s="28">
        <v>927961</v>
      </c>
      <c r="M123" s="84"/>
      <c r="N123" s="84"/>
    </row>
    <row r="124" spans="1:23" s="29" customFormat="1" ht="37.5">
      <c r="A124" s="25" t="e">
        <f>#REF!+1</f>
        <v>#REF!</v>
      </c>
      <c r="B124" s="26"/>
      <c r="C124" s="23" t="s">
        <v>90</v>
      </c>
      <c r="D124" s="36" t="s">
        <v>91</v>
      </c>
      <c r="E124" s="79">
        <v>1304242</v>
      </c>
      <c r="F124" s="71">
        <v>177971.01</v>
      </c>
      <c r="G124" s="27">
        <v>0</v>
      </c>
      <c r="H124" s="27">
        <v>276330.68</v>
      </c>
      <c r="I124" s="27">
        <v>86064.14</v>
      </c>
      <c r="J124" s="27">
        <v>6722428</v>
      </c>
      <c r="K124" s="27">
        <v>6832989.9199999999</v>
      </c>
      <c r="L124" s="28">
        <v>1766091.15</v>
      </c>
      <c r="M124" s="84"/>
      <c r="N124" s="84"/>
    </row>
    <row r="125" spans="1:23" s="22" customFormat="1" ht="18.75">
      <c r="A125" s="15" t="e">
        <f>#REF!+1</f>
        <v>#REF!</v>
      </c>
      <c r="B125" s="16"/>
      <c r="C125" s="88" t="s">
        <v>94</v>
      </c>
      <c r="D125" s="48" t="s">
        <v>221</v>
      </c>
      <c r="E125" s="89">
        <f>E126+E127</f>
        <v>6819569.6299999999</v>
      </c>
      <c r="F125" s="89">
        <f>F126+F127</f>
        <v>4048099.62</v>
      </c>
      <c r="G125" s="19">
        <v>15425</v>
      </c>
      <c r="H125" s="19">
        <v>0</v>
      </c>
      <c r="I125" s="19">
        <v>0</v>
      </c>
      <c r="J125" s="19">
        <v>40406681</v>
      </c>
      <c r="K125" s="19">
        <v>40406681</v>
      </c>
      <c r="L125" s="20">
        <v>5522723.3899999997</v>
      </c>
      <c r="M125" s="84"/>
      <c r="N125" s="84"/>
      <c r="O125" s="29"/>
      <c r="P125" s="29"/>
      <c r="Q125" s="29"/>
      <c r="R125" s="29"/>
      <c r="S125" s="29"/>
      <c r="T125" s="29"/>
      <c r="U125" s="29"/>
      <c r="V125" s="29"/>
      <c r="W125" s="29"/>
    </row>
    <row r="126" spans="1:23" s="29" customFormat="1" ht="37.5">
      <c r="A126" s="25"/>
      <c r="B126" s="59"/>
      <c r="C126" s="62" t="s">
        <v>206</v>
      </c>
      <c r="D126" s="65" t="s">
        <v>207</v>
      </c>
      <c r="E126" s="80">
        <v>1706100</v>
      </c>
      <c r="F126" s="80"/>
      <c r="G126" s="60"/>
      <c r="H126" s="27"/>
      <c r="I126" s="27"/>
      <c r="J126" s="27"/>
      <c r="K126" s="27"/>
      <c r="L126" s="28"/>
      <c r="M126" s="84"/>
      <c r="N126" s="84"/>
    </row>
    <row r="127" spans="1:23" s="29" customFormat="1" ht="18.75">
      <c r="A127" s="25"/>
      <c r="B127" s="59"/>
      <c r="C127" s="62" t="s">
        <v>98</v>
      </c>
      <c r="D127" s="65" t="s">
        <v>99</v>
      </c>
      <c r="E127" s="75">
        <v>5113469.63</v>
      </c>
      <c r="F127" s="75">
        <v>4048099.62</v>
      </c>
      <c r="G127" s="60"/>
      <c r="H127" s="27"/>
      <c r="I127" s="27"/>
      <c r="J127" s="27"/>
      <c r="K127" s="27"/>
      <c r="L127" s="28"/>
      <c r="M127" s="84"/>
      <c r="N127" s="84"/>
    </row>
    <row r="128" spans="1:23" s="22" customFormat="1" ht="18.75">
      <c r="A128" s="15"/>
      <c r="B128" s="67"/>
      <c r="C128" s="69" t="s">
        <v>219</v>
      </c>
      <c r="D128" s="99" t="s">
        <v>220</v>
      </c>
      <c r="E128" s="98">
        <f>E129+E131+E140+E143</f>
        <v>205805246.99000001</v>
      </c>
      <c r="F128" s="98">
        <f>F129+F131+F140+F143</f>
        <v>58534246.539999999</v>
      </c>
      <c r="G128" s="68"/>
      <c r="H128" s="19"/>
      <c r="I128" s="19"/>
      <c r="J128" s="19"/>
      <c r="K128" s="19"/>
      <c r="L128" s="20"/>
      <c r="M128" s="82"/>
      <c r="N128" s="82"/>
    </row>
    <row r="129" spans="1:14" s="29" customFormat="1" ht="18.75">
      <c r="A129" s="25"/>
      <c r="B129" s="59"/>
      <c r="C129" s="62" t="s">
        <v>100</v>
      </c>
      <c r="D129" s="65" t="s">
        <v>101</v>
      </c>
      <c r="E129" s="75">
        <v>14828.08</v>
      </c>
      <c r="F129" s="80"/>
      <c r="G129" s="60"/>
      <c r="H129" s="27"/>
      <c r="I129" s="27"/>
      <c r="J129" s="27"/>
      <c r="K129" s="27"/>
      <c r="L129" s="28"/>
      <c r="M129" s="84"/>
      <c r="N129" s="84"/>
    </row>
    <row r="130" spans="1:14" s="29" customFormat="1" ht="18.75">
      <c r="A130" s="25"/>
      <c r="B130" s="59"/>
      <c r="C130" s="62" t="s">
        <v>103</v>
      </c>
      <c r="D130" s="65" t="s">
        <v>208</v>
      </c>
      <c r="E130" s="75">
        <v>14828.08</v>
      </c>
      <c r="F130" s="80"/>
      <c r="G130" s="60"/>
      <c r="H130" s="27"/>
      <c r="I130" s="27"/>
      <c r="J130" s="27"/>
      <c r="K130" s="27"/>
      <c r="L130" s="28"/>
      <c r="M130" s="84"/>
      <c r="N130" s="84"/>
    </row>
    <row r="131" spans="1:14" s="29" customFormat="1" ht="18.75">
      <c r="A131" s="25"/>
      <c r="B131" s="26"/>
      <c r="C131" s="102" t="s">
        <v>105</v>
      </c>
      <c r="D131" s="101" t="s">
        <v>106</v>
      </c>
      <c r="E131" s="92">
        <v>12649224</v>
      </c>
      <c r="F131" s="92">
        <v>199951</v>
      </c>
      <c r="G131" s="27"/>
      <c r="H131" s="27"/>
      <c r="I131" s="27"/>
      <c r="J131" s="27"/>
      <c r="K131" s="27"/>
      <c r="L131" s="28"/>
      <c r="M131" s="84"/>
      <c r="N131" s="84"/>
    </row>
    <row r="132" spans="1:14" s="29" customFormat="1" ht="37.5">
      <c r="A132" s="25"/>
      <c r="B132" s="26"/>
      <c r="C132" s="34" t="s">
        <v>127</v>
      </c>
      <c r="D132" s="54" t="s">
        <v>128</v>
      </c>
      <c r="E132" s="79">
        <v>5194291</v>
      </c>
      <c r="F132" s="80"/>
      <c r="G132" s="27"/>
      <c r="H132" s="27"/>
      <c r="I132" s="27"/>
      <c r="J132" s="27"/>
      <c r="K132" s="27"/>
      <c r="L132" s="28"/>
      <c r="M132" s="84"/>
      <c r="N132" s="84"/>
    </row>
    <row r="133" spans="1:14" s="29" customFormat="1" ht="24" customHeight="1">
      <c r="A133" s="25"/>
      <c r="B133" s="26"/>
      <c r="C133" s="56" t="s">
        <v>150</v>
      </c>
      <c r="D133" s="57" t="s">
        <v>151</v>
      </c>
      <c r="E133" s="92">
        <v>1083820</v>
      </c>
      <c r="F133" s="80"/>
      <c r="G133" s="27"/>
      <c r="H133" s="27"/>
      <c r="I133" s="27"/>
      <c r="J133" s="27"/>
      <c r="K133" s="27"/>
      <c r="L133" s="28"/>
      <c r="M133" s="84"/>
      <c r="N133" s="84"/>
    </row>
    <row r="134" spans="1:14" s="29" customFormat="1" ht="24.75" customHeight="1">
      <c r="A134" s="25" t="e">
        <f>#REF!+1</f>
        <v>#REF!</v>
      </c>
      <c r="B134" s="26" t="s">
        <v>102</v>
      </c>
      <c r="C134" s="64" t="s">
        <v>129</v>
      </c>
      <c r="D134" s="55" t="s">
        <v>209</v>
      </c>
      <c r="E134" s="86"/>
      <c r="F134" s="80"/>
      <c r="G134" s="27">
        <v>0</v>
      </c>
      <c r="H134" s="27">
        <v>0</v>
      </c>
      <c r="I134" s="27">
        <v>0</v>
      </c>
      <c r="J134" s="27">
        <v>80000</v>
      </c>
      <c r="K134" s="27">
        <v>80000</v>
      </c>
      <c r="L134" s="28">
        <v>0</v>
      </c>
      <c r="M134" s="84"/>
      <c r="N134" s="84"/>
    </row>
    <row r="135" spans="1:14" s="29" customFormat="1" ht="25.5" customHeight="1">
      <c r="A135" s="25"/>
      <c r="B135" s="59"/>
      <c r="C135" s="62" t="s">
        <v>176</v>
      </c>
      <c r="D135" s="58" t="s">
        <v>177</v>
      </c>
      <c r="E135" s="80">
        <v>49000</v>
      </c>
      <c r="F135" s="80"/>
      <c r="G135" s="60"/>
      <c r="H135" s="27"/>
      <c r="I135" s="27"/>
      <c r="J135" s="27"/>
      <c r="K135" s="27"/>
      <c r="L135" s="28"/>
      <c r="M135" s="84"/>
      <c r="N135" s="84"/>
    </row>
    <row r="136" spans="1:14" s="38" customFormat="1" ht="37.5">
      <c r="A136" s="37" t="e">
        <f>#REF!+1</f>
        <v>#REF!</v>
      </c>
      <c r="B136" s="26"/>
      <c r="C136" s="61" t="s">
        <v>152</v>
      </c>
      <c r="D136" s="66" t="s">
        <v>153</v>
      </c>
      <c r="E136" s="81"/>
      <c r="F136" s="80"/>
      <c r="G136" s="27"/>
      <c r="H136" s="27"/>
      <c r="I136" s="27"/>
      <c r="J136" s="27"/>
      <c r="K136" s="27"/>
      <c r="L136" s="28"/>
      <c r="M136" s="93"/>
      <c r="N136" s="93"/>
    </row>
    <row r="137" spans="1:14" s="38" customFormat="1" ht="37.5">
      <c r="A137" s="37"/>
      <c r="B137" s="59"/>
      <c r="C137" s="62" t="s">
        <v>169</v>
      </c>
      <c r="D137" s="58" t="s">
        <v>170</v>
      </c>
      <c r="E137" s="80">
        <v>899750</v>
      </c>
      <c r="F137" s="80"/>
      <c r="G137" s="60"/>
      <c r="H137" s="27"/>
      <c r="I137" s="27"/>
      <c r="J137" s="27"/>
      <c r="K137" s="27"/>
      <c r="L137" s="28"/>
      <c r="M137" s="93"/>
      <c r="N137" s="93"/>
    </row>
    <row r="138" spans="1:14" s="38" customFormat="1" ht="37.5">
      <c r="A138" s="37"/>
      <c r="B138" s="59"/>
      <c r="C138" s="62" t="s">
        <v>230</v>
      </c>
      <c r="D138" s="58" t="s">
        <v>231</v>
      </c>
      <c r="E138" s="80">
        <v>150000</v>
      </c>
      <c r="F138" s="80"/>
      <c r="G138" s="60"/>
      <c r="H138" s="27"/>
      <c r="I138" s="27"/>
      <c r="J138" s="27"/>
      <c r="K138" s="27"/>
      <c r="L138" s="28"/>
      <c r="M138" s="93"/>
      <c r="N138" s="93"/>
    </row>
    <row r="139" spans="1:14" s="38" customFormat="1" ht="37.5">
      <c r="A139" s="37"/>
      <c r="B139" s="59"/>
      <c r="C139" s="62" t="s">
        <v>210</v>
      </c>
      <c r="D139" s="58" t="s">
        <v>211</v>
      </c>
      <c r="E139" s="80">
        <v>5272363</v>
      </c>
      <c r="F139" s="80">
        <v>199951</v>
      </c>
      <c r="G139" s="60"/>
      <c r="H139" s="27"/>
      <c r="I139" s="27"/>
      <c r="J139" s="27"/>
      <c r="K139" s="27"/>
      <c r="L139" s="28"/>
      <c r="M139" s="93"/>
      <c r="N139" s="93"/>
    </row>
    <row r="140" spans="1:14" s="22" customFormat="1" ht="42.75" customHeight="1">
      <c r="A140" s="15" t="e">
        <f>#REF!+1</f>
        <v>#REF!</v>
      </c>
      <c r="B140" s="67"/>
      <c r="C140" s="62" t="s">
        <v>107</v>
      </c>
      <c r="D140" s="58" t="s">
        <v>108</v>
      </c>
      <c r="E140" s="80">
        <v>9592169</v>
      </c>
      <c r="F140" s="80"/>
      <c r="G140" s="68"/>
      <c r="H140" s="19"/>
      <c r="I140" s="19"/>
      <c r="J140" s="19"/>
      <c r="K140" s="19"/>
      <c r="L140" s="20"/>
      <c r="M140" s="82"/>
      <c r="N140" s="82"/>
    </row>
    <row r="141" spans="1:14" s="38" customFormat="1" ht="18.75">
      <c r="A141" s="37" t="e">
        <f>#REF!+1</f>
        <v>#REF!</v>
      </c>
      <c r="B141" s="26" t="s">
        <v>130</v>
      </c>
      <c r="C141" s="23" t="s">
        <v>212</v>
      </c>
      <c r="D141" s="24" t="s">
        <v>213</v>
      </c>
      <c r="E141" s="79">
        <v>11360</v>
      </c>
      <c r="F141" s="80"/>
      <c r="G141" s="27"/>
      <c r="H141" s="27"/>
      <c r="I141" s="27"/>
      <c r="J141" s="27"/>
      <c r="K141" s="27"/>
      <c r="L141" s="28"/>
      <c r="M141" s="93"/>
      <c r="N141" s="93"/>
    </row>
    <row r="142" spans="1:14" s="38" customFormat="1" ht="56.25">
      <c r="A142" s="37"/>
      <c r="B142" s="26"/>
      <c r="C142" s="95" t="s">
        <v>109</v>
      </c>
      <c r="D142" s="55" t="s">
        <v>110</v>
      </c>
      <c r="E142" s="86">
        <v>9580809</v>
      </c>
      <c r="F142" s="97"/>
      <c r="G142" s="27"/>
      <c r="H142" s="27"/>
      <c r="I142" s="27"/>
      <c r="J142" s="27"/>
      <c r="K142" s="27"/>
      <c r="L142" s="28"/>
      <c r="M142" s="93"/>
      <c r="N142" s="93"/>
    </row>
    <row r="143" spans="1:14" s="22" customFormat="1" ht="39" customHeight="1">
      <c r="A143" s="15" t="e">
        <f>#REF!+1</f>
        <v>#REF!</v>
      </c>
      <c r="B143" s="67"/>
      <c r="C143" s="69" t="s">
        <v>112</v>
      </c>
      <c r="D143" s="58" t="s">
        <v>113</v>
      </c>
      <c r="E143" s="75">
        <v>183549025.91</v>
      </c>
      <c r="F143" s="75">
        <v>58334295.539999999</v>
      </c>
      <c r="G143" s="68"/>
      <c r="H143" s="19"/>
      <c r="I143" s="19"/>
      <c r="J143" s="19"/>
      <c r="K143" s="19"/>
      <c r="L143" s="20"/>
      <c r="M143" s="82"/>
      <c r="N143" s="82"/>
    </row>
    <row r="144" spans="1:14" s="29" customFormat="1" ht="18.75">
      <c r="A144" s="25"/>
      <c r="B144" s="59"/>
      <c r="C144" s="108"/>
      <c r="D144" s="109"/>
      <c r="E144" s="115" t="s">
        <v>233</v>
      </c>
      <c r="F144" s="115"/>
      <c r="G144" s="60"/>
      <c r="H144" s="27"/>
      <c r="I144" s="27"/>
      <c r="J144" s="27"/>
      <c r="K144" s="27"/>
      <c r="L144" s="28"/>
      <c r="M144" s="84"/>
      <c r="N144" s="84"/>
    </row>
    <row r="145" spans="1:14" s="7" customFormat="1" ht="47.25" customHeight="1">
      <c r="B145" s="8"/>
      <c r="C145" s="113" t="s">
        <v>3</v>
      </c>
      <c r="D145" s="113" t="s">
        <v>4</v>
      </c>
      <c r="E145" s="114" t="s">
        <v>195</v>
      </c>
      <c r="F145" s="114" t="s">
        <v>232</v>
      </c>
      <c r="G145" s="10"/>
      <c r="H145" s="10"/>
      <c r="I145" s="10"/>
      <c r="J145" s="10"/>
      <c r="K145" s="10"/>
      <c r="L145" s="10"/>
    </row>
    <row r="146" spans="1:14" s="29" customFormat="1" ht="37.5">
      <c r="A146" s="25"/>
      <c r="B146" s="26"/>
      <c r="C146" s="23" t="s">
        <v>193</v>
      </c>
      <c r="D146" s="24" t="s">
        <v>194</v>
      </c>
      <c r="E146" s="79">
        <v>50000</v>
      </c>
      <c r="F146" s="80"/>
      <c r="G146" s="27"/>
      <c r="H146" s="27"/>
      <c r="I146" s="27"/>
      <c r="J146" s="27"/>
      <c r="K146" s="27"/>
      <c r="L146" s="28"/>
      <c r="M146" s="84"/>
      <c r="N146" s="84"/>
    </row>
    <row r="147" spans="1:14" s="29" customFormat="1" ht="75">
      <c r="A147" s="25"/>
      <c r="B147" s="26"/>
      <c r="C147" s="23" t="s">
        <v>178</v>
      </c>
      <c r="D147" s="24" t="s">
        <v>179</v>
      </c>
      <c r="E147" s="79">
        <v>108400</v>
      </c>
      <c r="F147" s="80">
        <v>6000</v>
      </c>
      <c r="G147" s="27"/>
      <c r="H147" s="27"/>
      <c r="I147" s="27"/>
      <c r="J147" s="27"/>
      <c r="K147" s="27"/>
      <c r="L147" s="28"/>
      <c r="M147" s="84"/>
      <c r="N147" s="84"/>
    </row>
    <row r="148" spans="1:14" s="38" customFormat="1" ht="37.5">
      <c r="A148" s="37" t="e">
        <f>#REF!+1</f>
        <v>#REF!</v>
      </c>
      <c r="B148" s="26" t="s">
        <v>131</v>
      </c>
      <c r="C148" s="23" t="s">
        <v>132</v>
      </c>
      <c r="D148" s="24" t="s">
        <v>222</v>
      </c>
      <c r="E148" s="71">
        <v>180630220.44999999</v>
      </c>
      <c r="F148" s="71">
        <v>57758776.68</v>
      </c>
      <c r="G148" s="27"/>
      <c r="H148" s="27"/>
      <c r="I148" s="27"/>
      <c r="J148" s="27"/>
      <c r="K148" s="27"/>
      <c r="L148" s="28"/>
      <c r="M148" s="93"/>
      <c r="N148" s="93"/>
    </row>
    <row r="149" spans="1:14" s="38" customFormat="1" ht="131.25">
      <c r="A149" s="37" t="e">
        <f>#REF!+1</f>
        <v>#REF!</v>
      </c>
      <c r="B149" s="26" t="s">
        <v>131</v>
      </c>
      <c r="C149" s="23" t="s">
        <v>133</v>
      </c>
      <c r="D149" s="49" t="s">
        <v>134</v>
      </c>
      <c r="E149" s="71">
        <v>760405.46</v>
      </c>
      <c r="F149" s="80">
        <v>469663.86</v>
      </c>
      <c r="G149" s="27">
        <v>0</v>
      </c>
      <c r="H149" s="27">
        <v>0</v>
      </c>
      <c r="I149" s="27">
        <v>0</v>
      </c>
      <c r="J149" s="27">
        <v>519465</v>
      </c>
      <c r="K149" s="27">
        <v>519465</v>
      </c>
      <c r="L149" s="28">
        <v>116350.17</v>
      </c>
      <c r="M149" s="93"/>
      <c r="N149" s="93"/>
    </row>
    <row r="150" spans="1:14" s="22" customFormat="1" ht="18.75">
      <c r="A150" s="15"/>
      <c r="B150" s="16"/>
      <c r="C150" s="17" t="s">
        <v>215</v>
      </c>
      <c r="D150" s="32" t="s">
        <v>216</v>
      </c>
      <c r="E150" s="70">
        <f>E151+E152+E153</f>
        <v>15336344.32</v>
      </c>
      <c r="F150" s="70">
        <f>F151+F152+F153</f>
        <v>10665567.24</v>
      </c>
      <c r="G150" s="19"/>
      <c r="H150" s="19"/>
      <c r="I150" s="19"/>
      <c r="J150" s="19"/>
      <c r="K150" s="19"/>
      <c r="L150" s="20"/>
      <c r="M150" s="82"/>
      <c r="N150" s="82"/>
    </row>
    <row r="151" spans="1:14" s="38" customFormat="1" ht="37.5">
      <c r="A151" s="37"/>
      <c r="B151" s="26"/>
      <c r="C151" s="23" t="s">
        <v>114</v>
      </c>
      <c r="D151" s="36" t="s">
        <v>115</v>
      </c>
      <c r="E151" s="71">
        <v>5359695.24</v>
      </c>
      <c r="F151" s="75">
        <v>3510695.24</v>
      </c>
      <c r="G151" s="27"/>
      <c r="H151" s="27"/>
      <c r="I151" s="27"/>
      <c r="J151" s="27"/>
      <c r="K151" s="27"/>
      <c r="L151" s="28"/>
      <c r="M151" s="93"/>
      <c r="N151" s="93"/>
    </row>
    <row r="152" spans="1:14" s="38" customFormat="1" ht="18.75">
      <c r="A152" s="37"/>
      <c r="B152" s="26"/>
      <c r="C152" s="23" t="s">
        <v>117</v>
      </c>
      <c r="D152" s="36" t="s">
        <v>118</v>
      </c>
      <c r="E152" s="79">
        <v>8114872</v>
      </c>
      <c r="F152" s="79">
        <v>7154872</v>
      </c>
      <c r="G152" s="27"/>
      <c r="H152" s="27"/>
      <c r="I152" s="27"/>
      <c r="J152" s="27"/>
      <c r="K152" s="27"/>
      <c r="L152" s="28"/>
      <c r="M152" s="93"/>
      <c r="N152" s="93"/>
    </row>
    <row r="153" spans="1:14" s="29" customFormat="1" ht="18.75">
      <c r="A153" s="25" t="e">
        <f>#REF!+1</f>
        <v>#REF!</v>
      </c>
      <c r="B153" s="26" t="s">
        <v>135</v>
      </c>
      <c r="C153" s="23" t="s">
        <v>136</v>
      </c>
      <c r="D153" s="36" t="s">
        <v>137</v>
      </c>
      <c r="E153" s="71">
        <v>1861777.08</v>
      </c>
      <c r="F153" s="79"/>
      <c r="G153" s="27">
        <v>0</v>
      </c>
      <c r="H153" s="27">
        <v>0</v>
      </c>
      <c r="I153" s="27">
        <v>0</v>
      </c>
      <c r="J153" s="27">
        <v>786087.64</v>
      </c>
      <c r="K153" s="27">
        <v>786087.64</v>
      </c>
      <c r="L153" s="28">
        <v>0</v>
      </c>
      <c r="M153" s="84"/>
      <c r="N153" s="84"/>
    </row>
    <row r="154" spans="1:14" s="29" customFormat="1" ht="18.75">
      <c r="A154" s="25"/>
      <c r="B154" s="26"/>
      <c r="C154" s="17" t="s">
        <v>217</v>
      </c>
      <c r="D154" s="39" t="s">
        <v>218</v>
      </c>
      <c r="E154" s="77">
        <v>28386659.780000001</v>
      </c>
      <c r="F154" s="70">
        <v>6476612.7800000003</v>
      </c>
      <c r="G154" s="27"/>
      <c r="H154" s="27"/>
      <c r="I154" s="27"/>
      <c r="J154" s="27"/>
      <c r="K154" s="27"/>
      <c r="L154" s="28"/>
      <c r="M154" s="84"/>
      <c r="N154" s="84"/>
    </row>
    <row r="155" spans="1:14" s="29" customFormat="1" ht="18.75">
      <c r="A155" s="25"/>
      <c r="B155" s="26"/>
      <c r="C155" s="23" t="s">
        <v>121</v>
      </c>
      <c r="D155" s="39"/>
      <c r="E155" s="79">
        <v>15000000</v>
      </c>
      <c r="F155" s="104"/>
      <c r="G155" s="27"/>
      <c r="H155" s="27"/>
      <c r="I155" s="27"/>
      <c r="J155" s="27"/>
      <c r="K155" s="27"/>
      <c r="L155" s="28"/>
      <c r="M155" s="84"/>
      <c r="N155" s="84"/>
    </row>
    <row r="156" spans="1:14" s="29" customFormat="1" ht="56.25">
      <c r="A156" s="25"/>
      <c r="B156" s="26"/>
      <c r="C156" s="23" t="s">
        <v>183</v>
      </c>
      <c r="D156" s="100" t="s">
        <v>184</v>
      </c>
      <c r="E156" s="71">
        <v>13386659.779999999</v>
      </c>
      <c r="F156" s="75">
        <v>6476612.7800000003</v>
      </c>
      <c r="G156" s="27"/>
      <c r="H156" s="27"/>
      <c r="I156" s="27"/>
      <c r="J156" s="27"/>
      <c r="K156" s="27"/>
      <c r="L156" s="28"/>
      <c r="M156" s="84"/>
      <c r="N156" s="84"/>
    </row>
    <row r="157" spans="1:14" s="29" customFormat="1" ht="20.25">
      <c r="A157" s="25" t="e">
        <f>#REF!+1</f>
        <v>#REF!</v>
      </c>
      <c r="B157" s="26"/>
      <c r="C157" s="42"/>
      <c r="D157" s="43" t="s">
        <v>123</v>
      </c>
      <c r="E157" s="73">
        <f>E97+E100+E108+E111+E118+E122+E125+E128+E150+E154</f>
        <v>333377955.09000003</v>
      </c>
      <c r="F157" s="73">
        <f>F97+F100+F108+F111+F118+F122+F125+F128+F150+F154</f>
        <v>91516897.36999999</v>
      </c>
      <c r="G157" s="27">
        <v>11204020.699999999</v>
      </c>
      <c r="H157" s="27">
        <v>4927817.0199999996</v>
      </c>
      <c r="I157" s="27">
        <v>2491179.92</v>
      </c>
      <c r="J157" s="27">
        <v>841863935.37</v>
      </c>
      <c r="K157" s="27">
        <v>844018788.07000005</v>
      </c>
      <c r="L157" s="28">
        <v>269231324.81999999</v>
      </c>
      <c r="M157" s="84"/>
      <c r="N157" s="84"/>
    </row>
    <row r="158" spans="1:14" s="29" customFormat="1" ht="20.25">
      <c r="A158" s="25"/>
      <c r="B158" s="25"/>
      <c r="C158" s="50"/>
      <c r="D158" s="51" t="s">
        <v>138</v>
      </c>
      <c r="E158" s="76">
        <f>E157+E95</f>
        <v>1341653331.71</v>
      </c>
      <c r="F158" s="76">
        <f>F157+F95</f>
        <v>523908473.68000013</v>
      </c>
      <c r="M158" s="84"/>
      <c r="N158" s="84"/>
    </row>
    <row r="159" spans="1:14" s="29" customFormat="1" ht="18.75">
      <c r="C159" s="52"/>
      <c r="D159" s="52"/>
      <c r="E159" s="53"/>
      <c r="F159" s="52"/>
    </row>
    <row r="160" spans="1:14" s="91" customFormat="1" ht="22.5" customHeight="1">
      <c r="C160" s="118" t="s">
        <v>196</v>
      </c>
      <c r="D160" s="118"/>
      <c r="E160" s="119" t="s">
        <v>197</v>
      </c>
      <c r="F160" s="119"/>
    </row>
  </sheetData>
  <sheetProtection selectLockedCells="1" selectUnlockedCells="1"/>
  <mergeCells count="10">
    <mergeCell ref="E144:F144"/>
    <mergeCell ref="C6:F6"/>
    <mergeCell ref="E7:F7"/>
    <mergeCell ref="C160:D160"/>
    <mergeCell ref="E160:F160"/>
    <mergeCell ref="D9:F9"/>
    <mergeCell ref="D96:F96"/>
    <mergeCell ref="E36:F36"/>
    <mergeCell ref="E67:F67"/>
    <mergeCell ref="E106:F106"/>
  </mergeCells>
  <phoneticPr fontId="0" type="noConversion"/>
  <pageMargins left="1.1811023622047245" right="0.39370078740157483" top="0.39370078740157483" bottom="0.39370078740157483" header="0.51181102362204722" footer="0.51181102362204722"/>
  <pageSetup paperSize="9" scale="6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Z2M_2E_401</vt:lpstr>
      <vt:lpstr>Data</vt:lpstr>
      <vt:lpstr>Z2M_2E_401!Область_печати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TWO</cp:lastModifiedBy>
  <cp:lastPrinted>2023-07-19T05:30:50Z</cp:lastPrinted>
  <dcterms:created xsi:type="dcterms:W3CDTF">2022-01-19T12:12:37Z</dcterms:created>
  <dcterms:modified xsi:type="dcterms:W3CDTF">2023-07-25T05:23:44Z</dcterms:modified>
</cp:coreProperties>
</file>