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1760" windowHeight="9975" activeTab="0"/>
  </bookViews>
  <sheets>
    <sheet name="Лист1" sheetId="1" r:id="rId1"/>
  </sheets>
  <definedNames>
    <definedName name="_xlnm.Print_Area" localSheetId="0">'Лист1'!$A$1:$D$100</definedName>
  </definedNames>
  <calcPr fullCalcOnLoad="1"/>
</workbook>
</file>

<file path=xl/sharedStrings.xml><?xml version="1.0" encoding="utf-8"?>
<sst xmlns="http://schemas.openxmlformats.org/spreadsheetml/2006/main" count="145" uniqueCount="96">
  <si>
    <t>Х</t>
  </si>
  <si>
    <t>Усього</t>
  </si>
  <si>
    <t>(код бюджету)</t>
  </si>
  <si>
    <t>1. Показники міжбюджетних трансфертів з інших бюджетів</t>
  </si>
  <si>
    <t>2. Показники міжбюджетних трансфертів іншим бюджетам</t>
  </si>
  <si>
    <t>(грн)</t>
  </si>
  <si>
    <t>41021000</t>
  </si>
  <si>
    <t>41033900</t>
  </si>
  <si>
    <t xml:space="preserve">І. Трансферти до загального фонду бюджету </t>
  </si>
  <si>
    <t>загальний фонд</t>
  </si>
  <si>
    <t xml:space="preserve">ІІ. Трансферти до спеціального фонду бюджету </t>
  </si>
  <si>
    <t>Усього за розділами І, ІІ у тому числі:</t>
  </si>
  <si>
    <t>спеціальний фонд</t>
  </si>
  <si>
    <t xml:space="preserve"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</t>
  </si>
  <si>
    <t>Освітня субвенція з державного бюджету місцевим бюджетам</t>
  </si>
  <si>
    <t>Код Класифікації доходу бюджету/ Код бюджету</t>
  </si>
  <si>
    <t xml:space="preserve">І. Трансферти із загального фонду бюджету </t>
  </si>
  <si>
    <t>Обласний бюджет Дніпропетровської області</t>
  </si>
  <si>
    <t>Державний бюджет України</t>
  </si>
  <si>
    <t xml:space="preserve">ІІ. Трансферти із спеціального фонду бюджету </t>
  </si>
  <si>
    <t>Код типової програмної класифікації видатків та кредитування місцевого бюджету</t>
  </si>
  <si>
    <t>Найменування трансферту/Найменування бюджету - надавача міжбюджетного трансферту</t>
  </si>
  <si>
    <t>Код програмної класифікації видатків та кредитування місцевого бюджету/Код бюджету</t>
  </si>
  <si>
    <t>Найменування трансферту / Найменування бюджету - отримувача міжбюджетного трансферту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</si>
  <si>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</si>
  <si>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</si>
  <si>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</si>
  <si>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</si>
  <si>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 xml:space="preserve">Субвенція з обласного бюджету місцевим бюджетам на пільгове медичне обслуговування осіб, які постраждали внаслідок Чорнобильської катастрофи 
</t>
  </si>
  <si>
    <t>Бюджет Новопавлівької сільської територіальної громади</t>
  </si>
  <si>
    <t>Бюджет Троїцької сільської територіальної громади</t>
  </si>
  <si>
    <t>Інші субвенції з місцевого бюджету, у тому числі:</t>
  </si>
  <si>
    <t>0458400000</t>
  </si>
  <si>
    <t>9900000000</t>
  </si>
  <si>
    <t>0410000000</t>
  </si>
  <si>
    <t>0453300000</t>
  </si>
  <si>
    <t>0454200000</t>
  </si>
  <si>
    <t>Субвенція з бюджету Троїцької  сільської територіальної громади</t>
  </si>
  <si>
    <t xml:space="preserve">  - на проведення капітального ремонту КНП "Павлоградська лікарня інтенсивного лікутання" ПМР (травматологічного відділення головного корпусу стаціонару)</t>
  </si>
  <si>
    <t xml:space="preserve"> -  на оновлення матеріально - технічної бази КНП "Павлоградська міська лікарня №1" ПМР (для пологового та гінекологічного відділень) </t>
  </si>
  <si>
    <t>Інші субвенції з місцевого бюджету</t>
  </si>
  <si>
    <t>в тому числі:</t>
  </si>
  <si>
    <t>Субвенція з обласного бюджету на виконання доручень виборців депутатами обласної ради у 2023 році</t>
  </si>
  <si>
    <t xml:space="preserve">       Міжбюджетні трансферти на 2023 рік </t>
  </si>
  <si>
    <t>41053900</t>
  </si>
  <si>
    <t>41040400</t>
  </si>
  <si>
    <t>Інші дотації з обласного бюджету</t>
  </si>
  <si>
    <t xml:space="preserve"> </t>
  </si>
  <si>
    <t>Субвенція з місцевого бюджету державному бюджету на виконання програм соціально-економічного розвитку регіонів, у тому числі:</t>
  </si>
  <si>
    <t>2919800</t>
  </si>
  <si>
    <t>0219800</t>
  </si>
  <si>
    <t>0719770</t>
  </si>
  <si>
    <t>Дніпропетровському обласному територіальному центру комплектування та соціальної підтримки (на придбання обладнання)</t>
  </si>
  <si>
    <t>Дніпропетровському обласному територіальному центру комплектування та соціальної підтримки (на придбання обладнання, матеріалів, інвентарю, тощо)</t>
  </si>
  <si>
    <t xml:space="preserve">військовій частині 3024 Національної гвардії України (надання шефської допомоги на придбання будівельних матеріалів для проведення поточного ремонту) </t>
  </si>
  <si>
    <t xml:space="preserve">військовій частині 3036 Національної гвардії України (надання шефської допомоги на придбання будівельних матеріалів для проведення поточного ремонту) </t>
  </si>
  <si>
    <t>Службі безпеки України у Дніпропетровській області (на придбання паливно-мастильних матеріалів)</t>
  </si>
  <si>
    <t>Службі безпеки України у Дніпропетровській області (на придбання комп'ютерної техніки)</t>
  </si>
  <si>
    <t xml:space="preserve">військовій частині 3036 Національної гвардії України (надання шефської допомоги для проведення капітального ремонту їдальні) </t>
  </si>
  <si>
    <t xml:space="preserve">Центру обслуговування підрозділів Національної поліції України для Дніпропетровського Департаменту внутрішньої безпеки Національної поліції України (на придбання офісного обладнання, оргтехніки) </t>
  </si>
  <si>
    <t>6 Державному пожежно-рятувальному загону Головного управлінню Державної служби України з надзвичайних ситуацій  у Дніпропетровській області (на придбання матеріалів для поточного ремонту пожежно-рятувальних підрозділів)</t>
  </si>
  <si>
    <t xml:space="preserve">військовій частині А 7036  Міністерства оборони України (на укріплення матеріально-технічної бази для проведення поточного ремонту автомобільної техніки) </t>
  </si>
  <si>
    <t>0450200000</t>
  </si>
  <si>
    <t>Головному управлінню Державної міграційної служби України у Дніпропетровській області (на поточний ремонт приміщення)</t>
  </si>
  <si>
    <t>комунальному підприємству «Обласний центр екстреної медичної допомоги та медицини катастроф» Дніпропетровської обласної ради  для удосконалення надання екстреної медичної допомоги</t>
  </si>
  <si>
    <t>на забезпечення поповнення регіонального матеріального резерву для запобігання та ліквідації наслідків надзвичайних ситуацій</t>
  </si>
  <si>
    <t xml:space="preserve">Бюджет Богданівської сільської територіальної громади </t>
  </si>
  <si>
    <t xml:space="preserve">Субвенція з бюджету Новопавлівської сільської територіальної громади на оновлення матеріально - технічної бази КНП "Павлоградська лікарня інтенсивного лікування" ПМР </t>
  </si>
  <si>
    <t>41057700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</si>
  <si>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</si>
  <si>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бюджету Богданівської сільської територіальної громади для Центру соціальної підтримки дітей "Моя родина" ПМР (на відшкодуваня вартості надання послуг соціального обслуговування дітей)</t>
  </si>
  <si>
    <t>Субвенція з бюджету Богданівської сільської територіальної громади для КНП"Павлоградська лікарня інтенсивного лікутання" ПМР  (співфінансування, на капітальний ремонт травмотологічного відділення головного корпусу стаціонару)</t>
  </si>
  <si>
    <t>Лугансько-Павлоградський зональний відділ Військової служби правопорядку (на придбання предметів, матеріалів, інвентарю, поточний ремонт приміщень)</t>
  </si>
  <si>
    <t xml:space="preserve">військовій частині 3024 Національної гвардії України (надання шефської допомоги на придбання обладнання, житлових модулів та модульних класів) </t>
  </si>
  <si>
    <t xml:space="preserve">Бюджет Тернівської міської територіальної громади 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</si>
  <si>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</si>
  <si>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0459100000</t>
  </si>
  <si>
    <t>0719750</t>
  </si>
  <si>
    <t>на співфінансування  інвестиційного проєкту "Реконструкція 2-го поверху головного корпусу Блок В КНП "Павлоградська лікарня інтенсивного лікування" Павлоградської міської ради під реабілітаційне відділення за адресою: Дніпропетровська область, місто Павлоград, вул.Дніпровська 541"</t>
  </si>
  <si>
    <t>Субвенція з місцевого бюджету на співфінансування інвестиційних проектів, у тому числі:</t>
  </si>
  <si>
    <t>41050600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</si>
  <si>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</si>
  <si>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</si>
  <si>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Головному управлінню Національної поліції в Дніпропетровській області (на придбання спеціалізованих автомобілів, комп'ютерної техніки)</t>
  </si>
  <si>
    <t>Головному управлінню Національної поліції в Дніпропетровській області (на реєстрацію автотранспорту)</t>
  </si>
  <si>
    <t>Субвенція з бюджету Тернівської міської територіальної громади для Центру соціальної підтримки дітей "Моя родина" ПМР</t>
  </si>
  <si>
    <t>Субвенція з державного бюджету місцевим бюджетам на реалізацію проектів в рамках Програми з відновлення України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</si>
  <si>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</si>
  <si>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 xml:space="preserve">                                Додаток 4</t>
  </si>
  <si>
    <t>41034700</t>
  </si>
  <si>
    <t>Субвенція з державного бюджету місцевим бюджетам на реалізацію проектів (об'єктів, заходів), спрямованих на ліквідацію наслідків збройної агресії</t>
  </si>
  <si>
    <t>Регіональному сервісному центру ГСЦ МВС в Дніпропетровській області для територіального сервісного центру №1247 (на правах відділу м.Павлоград) регіонального сервісного центру ГСЦ МВС в Дніпропетровській області (філія ГСЦ МВС) (на придбання легкового спеціалізованого  автомобіля)</t>
  </si>
  <si>
    <t xml:space="preserve">                                                          до виконавчого комітету</t>
  </si>
  <si>
    <t xml:space="preserve">                   від </t>
  </si>
  <si>
    <t xml:space="preserve">                  № </t>
  </si>
  <si>
    <t>В.о. начальника фінансового управління                                       Наталя БОНДАРЧУК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</si>
</sst>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  <numFmt numFmtId="202" formatCode="#,##0.000"/>
    <numFmt numFmtId="203" formatCode="#,##0.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6"/>
      <name val="Arial Cyr"/>
      <family val="0"/>
    </font>
    <font>
      <sz val="30"/>
      <name val="Arial Cyr"/>
      <family val="0"/>
    </font>
    <font>
      <sz val="26"/>
      <name val="Times New Roman"/>
      <family val="1"/>
    </font>
    <font>
      <b/>
      <sz val="2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i/>
      <sz val="15"/>
      <name val="Times New Roman"/>
      <family val="1"/>
    </font>
    <font>
      <b/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right" wrapText="1"/>
    </xf>
    <xf numFmtId="3" fontId="13" fillId="24" borderId="10" xfId="0" applyNumberFormat="1" applyFont="1" applyFill="1" applyBorder="1" applyAlignment="1">
      <alignment horizontal="center" vertical="center" wrapText="1"/>
    </xf>
    <xf numFmtId="4" fontId="13" fillId="24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24" borderId="1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right" vertical="top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13" fillId="24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vertical="center" wrapText="1"/>
    </xf>
    <xf numFmtId="49" fontId="13" fillId="24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/>
    </xf>
    <xf numFmtId="0" fontId="10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wrapText="1"/>
    </xf>
    <xf numFmtId="0" fontId="18" fillId="0" borderId="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center" wrapText="1"/>
    </xf>
    <xf numFmtId="49" fontId="17" fillId="24" borderId="10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24" borderId="11" xfId="0" applyFont="1" applyFill="1" applyBorder="1" applyAlignment="1">
      <alignment horizontal="left" vertical="center" wrapText="1"/>
    </xf>
    <xf numFmtId="0" fontId="10" fillId="24" borderId="16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vertical="top" wrapText="1"/>
    </xf>
    <xf numFmtId="49" fontId="17" fillId="24" borderId="11" xfId="0" applyNumberFormat="1" applyFont="1" applyFill="1" applyBorder="1" applyAlignment="1">
      <alignment horizontal="left" vertical="center" wrapText="1"/>
    </xf>
    <xf numFmtId="49" fontId="17" fillId="24" borderId="16" xfId="0" applyNumberFormat="1" applyFont="1" applyFill="1" applyBorder="1" applyAlignment="1">
      <alignment horizontal="left" vertical="center" wrapText="1"/>
    </xf>
    <xf numFmtId="0" fontId="17" fillId="24" borderId="11" xfId="0" applyFont="1" applyFill="1" applyBorder="1" applyAlignment="1">
      <alignment horizontal="left" vertical="center" wrapText="1"/>
    </xf>
    <xf numFmtId="0" fontId="17" fillId="24" borderId="16" xfId="0" applyFont="1" applyFill="1" applyBorder="1" applyAlignment="1">
      <alignment horizontal="left" vertical="center" wrapText="1"/>
    </xf>
    <xf numFmtId="49" fontId="10" fillId="24" borderId="11" xfId="0" applyNumberFormat="1" applyFont="1" applyFill="1" applyBorder="1" applyAlignment="1">
      <alignment horizontal="left" vertical="center" wrapText="1"/>
    </xf>
    <xf numFmtId="49" fontId="10" fillId="24" borderId="16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shrinkToFit="1"/>
    </xf>
    <xf numFmtId="0" fontId="10" fillId="0" borderId="16" xfId="0" applyFont="1" applyBorder="1" applyAlignment="1">
      <alignment horizontal="left" vertical="center" wrapText="1" shrinkToFit="1"/>
    </xf>
    <xf numFmtId="0" fontId="10" fillId="24" borderId="11" xfId="0" applyFont="1" applyFill="1" applyBorder="1" applyAlignment="1">
      <alignment horizontal="left" vertical="top" wrapText="1" shrinkToFit="1"/>
    </xf>
    <xf numFmtId="0" fontId="10" fillId="24" borderId="16" xfId="0" applyFont="1" applyFill="1" applyBorder="1" applyAlignment="1">
      <alignment horizontal="left" vertical="top" wrapText="1" shrinkToFit="1"/>
    </xf>
    <xf numFmtId="0" fontId="10" fillId="0" borderId="10" xfId="0" applyFont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zoomScale="71" zoomScaleNormal="71" zoomScaleSheetLayoutView="50" zoomScalePageLayoutView="0" workbookViewId="0" topLeftCell="A88">
      <selection activeCell="A101" sqref="A101"/>
    </sheetView>
  </sheetViews>
  <sheetFormatPr defaultColWidth="9.00390625" defaultRowHeight="12.75"/>
  <cols>
    <col min="1" max="1" width="18.25390625" style="14" customWidth="1"/>
    <col min="2" max="2" width="16.25390625" style="2" customWidth="1"/>
    <col min="3" max="3" width="79.25390625" style="80" customWidth="1"/>
    <col min="4" max="4" width="20.00390625" style="56" customWidth="1"/>
  </cols>
  <sheetData>
    <row r="1" spans="1:4" ht="25.5" customHeight="1">
      <c r="A1" s="58"/>
      <c r="B1" s="7"/>
      <c r="C1" s="94" t="s">
        <v>88</v>
      </c>
      <c r="D1" s="94"/>
    </row>
    <row r="2" spans="1:4" ht="21.75" customHeight="1">
      <c r="A2" s="58"/>
      <c r="B2" s="7"/>
      <c r="C2" s="94" t="s">
        <v>92</v>
      </c>
      <c r="D2" s="94"/>
    </row>
    <row r="3" spans="1:4" ht="21.75" customHeight="1">
      <c r="A3" s="58"/>
      <c r="B3" s="7"/>
      <c r="C3" s="95" t="s">
        <v>93</v>
      </c>
      <c r="D3" s="95"/>
    </row>
    <row r="4" spans="1:4" ht="21.75" customHeight="1">
      <c r="A4" s="58"/>
      <c r="B4" s="7"/>
      <c r="C4" s="95" t="s">
        <v>94</v>
      </c>
      <c r="D4" s="95"/>
    </row>
    <row r="5" spans="1:4" s="3" customFormat="1" ht="35.25" customHeight="1">
      <c r="A5" s="97" t="s">
        <v>43</v>
      </c>
      <c r="B5" s="97"/>
      <c r="C5" s="97"/>
      <c r="D5" s="97"/>
    </row>
    <row r="6" spans="1:4" s="3" customFormat="1" ht="27.75" customHeight="1">
      <c r="A6" s="96" t="s">
        <v>32</v>
      </c>
      <c r="B6" s="96"/>
      <c r="C6" s="96"/>
      <c r="D6" s="96"/>
    </row>
    <row r="7" spans="1:4" s="3" customFormat="1" ht="18.75" customHeight="1">
      <c r="A7" s="99" t="s">
        <v>2</v>
      </c>
      <c r="B7" s="99"/>
      <c r="C7" s="99"/>
      <c r="D7" s="99"/>
    </row>
    <row r="8" spans="1:4" s="3" customFormat="1" ht="18.75" customHeight="1">
      <c r="A8" s="42"/>
      <c r="B8" s="18"/>
      <c r="C8" s="72"/>
      <c r="D8" s="42"/>
    </row>
    <row r="9" spans="1:4" s="3" customFormat="1" ht="25.5" customHeight="1">
      <c r="A9" s="97" t="s">
        <v>3</v>
      </c>
      <c r="B9" s="97"/>
      <c r="C9" s="97"/>
      <c r="D9" s="97"/>
    </row>
    <row r="10" spans="1:4" s="5" customFormat="1" ht="30" customHeight="1">
      <c r="A10" s="83"/>
      <c r="B10" s="83"/>
      <c r="C10" s="83"/>
      <c r="D10" s="43" t="s">
        <v>5</v>
      </c>
    </row>
    <row r="11" spans="1:4" s="71" customFormat="1" ht="106.5" customHeight="1">
      <c r="A11" s="8" t="s">
        <v>15</v>
      </c>
      <c r="B11" s="98" t="s">
        <v>21</v>
      </c>
      <c r="C11" s="98"/>
      <c r="D11" s="70" t="s">
        <v>1</v>
      </c>
    </row>
    <row r="12" spans="1:4" s="14" customFormat="1" ht="33" customHeight="1">
      <c r="A12" s="82" t="s">
        <v>8</v>
      </c>
      <c r="B12" s="82"/>
      <c r="C12" s="82"/>
      <c r="D12" s="82"/>
    </row>
    <row r="13" spans="1:4" s="23" customFormat="1" ht="74.25" customHeight="1">
      <c r="A13" s="59" t="s">
        <v>6</v>
      </c>
      <c r="B13" s="100" t="s">
        <v>13</v>
      </c>
      <c r="C13" s="100"/>
      <c r="D13" s="44">
        <v>47231000</v>
      </c>
    </row>
    <row r="14" spans="1:4" s="24" customFormat="1" ht="33">
      <c r="A14" s="59" t="s">
        <v>33</v>
      </c>
      <c r="B14" s="86" t="s">
        <v>18</v>
      </c>
      <c r="C14" s="86"/>
      <c r="D14" s="44">
        <f>D13</f>
        <v>47231000</v>
      </c>
    </row>
    <row r="15" spans="1:4" s="5" customFormat="1" ht="33">
      <c r="A15" s="30" t="s">
        <v>7</v>
      </c>
      <c r="B15" s="85" t="s">
        <v>14</v>
      </c>
      <c r="C15" s="85"/>
      <c r="D15" s="22">
        <v>203850100</v>
      </c>
    </row>
    <row r="16" spans="1:4" s="24" customFormat="1" ht="33">
      <c r="A16" s="59" t="s">
        <v>33</v>
      </c>
      <c r="B16" s="86" t="s">
        <v>18</v>
      </c>
      <c r="C16" s="86"/>
      <c r="D16" s="44">
        <f>D15</f>
        <v>203850100</v>
      </c>
    </row>
    <row r="17" spans="1:4" s="24" customFormat="1" ht="33">
      <c r="A17" s="59" t="s">
        <v>45</v>
      </c>
      <c r="B17" s="102" t="s">
        <v>46</v>
      </c>
      <c r="C17" s="103"/>
      <c r="D17" s="45">
        <f>7500000+3000000+163604.21+215214.87</f>
        <v>10878819.08</v>
      </c>
    </row>
    <row r="18" spans="1:4" s="24" customFormat="1" ht="33">
      <c r="A18" s="30" t="s">
        <v>34</v>
      </c>
      <c r="B18" s="81" t="s">
        <v>17</v>
      </c>
      <c r="C18" s="81"/>
      <c r="D18" s="45">
        <f>D17</f>
        <v>10878819.08</v>
      </c>
    </row>
    <row r="19" spans="1:4" s="24" customFormat="1" ht="268.5" customHeight="1">
      <c r="A19" s="59" t="s">
        <v>81</v>
      </c>
      <c r="B19" s="108" t="s">
        <v>82</v>
      </c>
      <c r="C19" s="109"/>
      <c r="D19" s="45">
        <f>1439783.51+43689.77</f>
        <v>1483473.28</v>
      </c>
    </row>
    <row r="20" spans="1:4" s="24" customFormat="1" ht="33">
      <c r="A20" s="59" t="s">
        <v>34</v>
      </c>
      <c r="B20" s="81" t="s">
        <v>17</v>
      </c>
      <c r="C20" s="81"/>
      <c r="D20" s="45">
        <f>D19</f>
        <v>1483473.28</v>
      </c>
    </row>
    <row r="21" spans="1:4" s="24" customFormat="1" ht="269.25" customHeight="1">
      <c r="A21" s="59" t="s">
        <v>80</v>
      </c>
      <c r="B21" s="108" t="s">
        <v>75</v>
      </c>
      <c r="C21" s="109"/>
      <c r="D21" s="45">
        <f>2646231.93+80299.08+1489924.13</f>
        <v>4216455.140000001</v>
      </c>
    </row>
    <row r="22" spans="1:4" s="24" customFormat="1" ht="33">
      <c r="A22" s="30" t="s">
        <v>34</v>
      </c>
      <c r="B22" s="81" t="s">
        <v>17</v>
      </c>
      <c r="C22" s="81"/>
      <c r="D22" s="45">
        <f>D21</f>
        <v>4216455.140000001</v>
      </c>
    </row>
    <row r="23" spans="1:4" s="5" customFormat="1" ht="50.25" customHeight="1">
      <c r="A23" s="30" t="s">
        <v>24</v>
      </c>
      <c r="B23" s="85" t="s">
        <v>25</v>
      </c>
      <c r="C23" s="85"/>
      <c r="D23" s="22">
        <v>1751848</v>
      </c>
    </row>
    <row r="24" spans="1:4" s="5" customFormat="1" ht="33">
      <c r="A24" s="30" t="s">
        <v>34</v>
      </c>
      <c r="B24" s="81" t="s">
        <v>17</v>
      </c>
      <c r="C24" s="81"/>
      <c r="D24" s="22">
        <f>D23</f>
        <v>1751848</v>
      </c>
    </row>
    <row r="25" spans="1:4" s="5" customFormat="1" ht="62.25" customHeight="1">
      <c r="A25" s="30" t="s">
        <v>26</v>
      </c>
      <c r="B25" s="85" t="s">
        <v>27</v>
      </c>
      <c r="C25" s="85"/>
      <c r="D25" s="22">
        <v>2095104</v>
      </c>
    </row>
    <row r="26" spans="1:4" s="5" customFormat="1" ht="21.75" customHeight="1">
      <c r="A26" s="30" t="s">
        <v>34</v>
      </c>
      <c r="B26" s="81" t="s">
        <v>17</v>
      </c>
      <c r="C26" s="81"/>
      <c r="D26" s="22">
        <f>D25</f>
        <v>2095104</v>
      </c>
    </row>
    <row r="27" spans="1:4" s="23" customFormat="1" ht="33">
      <c r="A27" s="59" t="s">
        <v>44</v>
      </c>
      <c r="B27" s="92" t="s">
        <v>40</v>
      </c>
      <c r="C27" s="93"/>
      <c r="D27" s="44">
        <f>D30+D36+D38+D40+D32+D42</f>
        <v>2916368</v>
      </c>
    </row>
    <row r="28" spans="1:4" s="25" customFormat="1" ht="21" customHeight="1">
      <c r="A28" s="60"/>
      <c r="B28" s="87" t="s">
        <v>41</v>
      </c>
      <c r="C28" s="88"/>
      <c r="D28" s="46"/>
    </row>
    <row r="29" spans="1:4" s="23" customFormat="1" ht="42.75" customHeight="1">
      <c r="A29" s="59"/>
      <c r="B29" s="101" t="s">
        <v>28</v>
      </c>
      <c r="C29" s="101"/>
      <c r="D29" s="44">
        <v>111435</v>
      </c>
    </row>
    <row r="30" spans="1:4" s="23" customFormat="1" ht="29.25" customHeight="1">
      <c r="A30" s="30" t="s">
        <v>34</v>
      </c>
      <c r="B30" s="89" t="s">
        <v>17</v>
      </c>
      <c r="C30" s="89"/>
      <c r="D30" s="44">
        <f>D29</f>
        <v>111435</v>
      </c>
    </row>
    <row r="31" spans="1:4" s="23" customFormat="1" ht="46.5" customHeight="1">
      <c r="A31" s="61"/>
      <c r="B31" s="115" t="s">
        <v>42</v>
      </c>
      <c r="C31" s="116"/>
      <c r="D31" s="44">
        <f>2105000+70000+4000</f>
        <v>2179000</v>
      </c>
    </row>
    <row r="32" spans="1:4" s="23" customFormat="1" ht="27" customHeight="1">
      <c r="A32" s="30" t="s">
        <v>34</v>
      </c>
      <c r="B32" s="89" t="s">
        <v>17</v>
      </c>
      <c r="C32" s="89"/>
      <c r="D32" s="44">
        <f>D31</f>
        <v>2179000</v>
      </c>
    </row>
    <row r="33" spans="1:4" s="25" customFormat="1" ht="27.75" customHeight="1">
      <c r="A33" s="62"/>
      <c r="B33" s="87" t="s">
        <v>37</v>
      </c>
      <c r="C33" s="88"/>
      <c r="D33" s="46"/>
    </row>
    <row r="34" spans="1:4" s="5" customFormat="1" ht="49.5" customHeight="1">
      <c r="A34" s="63"/>
      <c r="B34" s="117" t="s">
        <v>38</v>
      </c>
      <c r="C34" s="117"/>
      <c r="D34" s="22">
        <v>146475</v>
      </c>
    </row>
    <row r="35" spans="1:4" s="5" customFormat="1" ht="45.75" customHeight="1">
      <c r="A35" s="63"/>
      <c r="B35" s="90" t="s">
        <v>39</v>
      </c>
      <c r="C35" s="91"/>
      <c r="D35" s="22">
        <v>61282</v>
      </c>
    </row>
    <row r="36" spans="1:4" s="5" customFormat="1" ht="27.75" customHeight="1">
      <c r="A36" s="30" t="s">
        <v>36</v>
      </c>
      <c r="B36" s="81" t="s">
        <v>30</v>
      </c>
      <c r="C36" s="81"/>
      <c r="D36" s="22">
        <f>D34+D35</f>
        <v>207757</v>
      </c>
    </row>
    <row r="37" spans="1:4" s="5" customFormat="1" ht="68.25" customHeight="1">
      <c r="A37" s="59"/>
      <c r="B37" s="118" t="s">
        <v>67</v>
      </c>
      <c r="C37" s="118"/>
      <c r="D37" s="44">
        <v>100000</v>
      </c>
    </row>
    <row r="38" spans="1:4" s="5" customFormat="1" ht="27" customHeight="1">
      <c r="A38" s="59" t="s">
        <v>35</v>
      </c>
      <c r="B38" s="89" t="s">
        <v>29</v>
      </c>
      <c r="C38" s="89"/>
      <c r="D38" s="44">
        <f>D37</f>
        <v>100000</v>
      </c>
    </row>
    <row r="39" spans="1:4" s="5" customFormat="1" ht="63" customHeight="1">
      <c r="A39" s="59"/>
      <c r="B39" s="92" t="s">
        <v>70</v>
      </c>
      <c r="C39" s="93"/>
      <c r="D39" s="44">
        <f>86448+57632</f>
        <v>144080</v>
      </c>
    </row>
    <row r="40" spans="1:4" s="23" customFormat="1" ht="27" customHeight="1">
      <c r="A40" s="59" t="s">
        <v>62</v>
      </c>
      <c r="B40" s="89" t="s">
        <v>66</v>
      </c>
      <c r="C40" s="89"/>
      <c r="D40" s="44">
        <f>D39</f>
        <v>144080</v>
      </c>
    </row>
    <row r="41" spans="1:4" s="23" customFormat="1" ht="45.75" customHeight="1">
      <c r="A41" s="64"/>
      <c r="B41" s="92" t="s">
        <v>85</v>
      </c>
      <c r="C41" s="93"/>
      <c r="D41" s="47">
        <v>174096</v>
      </c>
    </row>
    <row r="42" spans="1:4" s="23" customFormat="1" ht="27" customHeight="1">
      <c r="A42" s="64" t="s">
        <v>76</v>
      </c>
      <c r="B42" s="89" t="s">
        <v>74</v>
      </c>
      <c r="C42" s="89"/>
      <c r="D42" s="47">
        <f>D41</f>
        <v>174096</v>
      </c>
    </row>
    <row r="43" spans="1:4" s="23" customFormat="1" ht="69" customHeight="1">
      <c r="A43" s="64"/>
      <c r="B43" s="113" t="s">
        <v>87</v>
      </c>
      <c r="C43" s="114"/>
      <c r="D43" s="47">
        <v>3970794</v>
      </c>
    </row>
    <row r="44" spans="1:4" s="23" customFormat="1" ht="27" customHeight="1">
      <c r="A44" s="64" t="s">
        <v>34</v>
      </c>
      <c r="B44" s="104" t="s">
        <v>17</v>
      </c>
      <c r="C44" s="105"/>
      <c r="D44" s="47">
        <v>3970794</v>
      </c>
    </row>
    <row r="45" spans="1:4" s="23" customFormat="1" ht="56.25" customHeight="1">
      <c r="A45" s="64" t="s">
        <v>68</v>
      </c>
      <c r="B45" s="92" t="s">
        <v>69</v>
      </c>
      <c r="C45" s="93"/>
      <c r="D45" s="47">
        <v>88280</v>
      </c>
    </row>
    <row r="46" spans="1:4" s="23" customFormat="1" ht="27" customHeight="1">
      <c r="A46" s="64" t="s">
        <v>34</v>
      </c>
      <c r="B46" s="104" t="s">
        <v>17</v>
      </c>
      <c r="C46" s="105"/>
      <c r="D46" s="47">
        <f>D45</f>
        <v>88280</v>
      </c>
    </row>
    <row r="47" spans="1:4" s="5" customFormat="1" ht="20.25" customHeight="1">
      <c r="A47" s="112" t="s">
        <v>10</v>
      </c>
      <c r="B47" s="112"/>
      <c r="C47" s="112"/>
      <c r="D47" s="112"/>
    </row>
    <row r="48" spans="1:4" s="5" customFormat="1" ht="39" customHeight="1">
      <c r="A48" s="32">
        <v>41033100</v>
      </c>
      <c r="B48" s="106" t="s">
        <v>86</v>
      </c>
      <c r="C48" s="107"/>
      <c r="D48" s="44">
        <v>22277333</v>
      </c>
    </row>
    <row r="49" spans="1:4" s="5" customFormat="1" ht="20.25" customHeight="1">
      <c r="A49" s="59" t="s">
        <v>33</v>
      </c>
      <c r="B49" s="86" t="s">
        <v>18</v>
      </c>
      <c r="C49" s="86"/>
      <c r="D49" s="44">
        <f>D48</f>
        <v>22277333</v>
      </c>
    </row>
    <row r="50" spans="1:4" s="5" customFormat="1" ht="45" customHeight="1">
      <c r="A50" s="59" t="s">
        <v>89</v>
      </c>
      <c r="B50" s="106" t="s">
        <v>90</v>
      </c>
      <c r="C50" s="107"/>
      <c r="D50" s="44">
        <v>180201924</v>
      </c>
    </row>
    <row r="51" spans="1:4" s="5" customFormat="1" ht="20.25" customHeight="1">
      <c r="A51" s="59" t="s">
        <v>33</v>
      </c>
      <c r="B51" s="86" t="s">
        <v>18</v>
      </c>
      <c r="C51" s="86"/>
      <c r="D51" s="44">
        <f>D50</f>
        <v>180201924</v>
      </c>
    </row>
    <row r="52" spans="1:4" s="34" customFormat="1" ht="19.5" customHeight="1">
      <c r="A52" s="59" t="s">
        <v>44</v>
      </c>
      <c r="B52" s="92" t="s">
        <v>40</v>
      </c>
      <c r="C52" s="93"/>
      <c r="D52" s="22">
        <f>D55</f>
        <v>400000</v>
      </c>
    </row>
    <row r="53" spans="1:4" s="5" customFormat="1" ht="21.75" customHeight="1">
      <c r="A53" s="60"/>
      <c r="B53" s="87" t="s">
        <v>41</v>
      </c>
      <c r="C53" s="88"/>
      <c r="D53" s="48"/>
    </row>
    <row r="54" spans="1:4" s="5" customFormat="1" ht="54" customHeight="1">
      <c r="A54" s="30"/>
      <c r="B54" s="92" t="s">
        <v>71</v>
      </c>
      <c r="C54" s="93"/>
      <c r="D54" s="48">
        <v>400000</v>
      </c>
    </row>
    <row r="55" spans="1:4" s="5" customFormat="1" ht="26.25" customHeight="1">
      <c r="A55" s="59" t="s">
        <v>62</v>
      </c>
      <c r="B55" s="89" t="s">
        <v>66</v>
      </c>
      <c r="C55" s="89"/>
      <c r="D55" s="44">
        <f>+D54</f>
        <v>400000</v>
      </c>
    </row>
    <row r="56" spans="1:4" s="6" customFormat="1" ht="25.5" customHeight="1">
      <c r="A56" s="65" t="s">
        <v>0</v>
      </c>
      <c r="B56" s="111" t="s">
        <v>11</v>
      </c>
      <c r="C56" s="111"/>
      <c r="D56" s="49">
        <f>D57+D58</f>
        <v>481361498.5</v>
      </c>
    </row>
    <row r="57" spans="1:4" s="4" customFormat="1" ht="21" customHeight="1">
      <c r="A57" s="65" t="s">
        <v>0</v>
      </c>
      <c r="B57" s="110" t="s">
        <v>9</v>
      </c>
      <c r="C57" s="110"/>
      <c r="D57" s="50">
        <f>D14+D16+D18+D20+D22+D24++D26+D30++D32+D36+D38+D40+D42+D46+D44</f>
        <v>278482241.5</v>
      </c>
    </row>
    <row r="58" spans="1:4" s="4" customFormat="1" ht="24.75" customHeight="1">
      <c r="A58" s="65" t="s">
        <v>0</v>
      </c>
      <c r="B58" s="110" t="s">
        <v>12</v>
      </c>
      <c r="C58" s="110"/>
      <c r="D58" s="48">
        <f>D49+D51+D55</f>
        <v>202879257</v>
      </c>
    </row>
    <row r="59" spans="1:4" s="4" customFormat="1" ht="40.5" customHeight="1">
      <c r="A59" s="66"/>
      <c r="B59" s="19"/>
      <c r="C59" s="19"/>
      <c r="D59" s="51"/>
    </row>
    <row r="60" spans="1:4" s="4" customFormat="1" ht="33">
      <c r="A60" s="97" t="s">
        <v>4</v>
      </c>
      <c r="B60" s="97"/>
      <c r="C60" s="97"/>
      <c r="D60" s="97"/>
    </row>
    <row r="61" spans="1:4" ht="19.5">
      <c r="A61" s="58"/>
      <c r="B61" s="7"/>
      <c r="C61" s="73"/>
      <c r="D61" s="52" t="s">
        <v>5</v>
      </c>
    </row>
    <row r="62" spans="1:4" s="12" customFormat="1" ht="156">
      <c r="A62" s="20" t="s">
        <v>22</v>
      </c>
      <c r="B62" s="8" t="s">
        <v>20</v>
      </c>
      <c r="C62" s="74" t="s">
        <v>23</v>
      </c>
      <c r="D62" s="22" t="s">
        <v>1</v>
      </c>
    </row>
    <row r="63" spans="1:4" s="12" customFormat="1" ht="33">
      <c r="A63" s="82" t="s">
        <v>16</v>
      </c>
      <c r="B63" s="82"/>
      <c r="C63" s="82"/>
      <c r="D63" s="82"/>
    </row>
    <row r="64" spans="1:4" s="12" customFormat="1" ht="33">
      <c r="A64" s="20"/>
      <c r="B64" s="20">
        <v>9770</v>
      </c>
      <c r="C64" s="33" t="s">
        <v>31</v>
      </c>
      <c r="D64" s="22">
        <f>D67</f>
        <v>403580</v>
      </c>
    </row>
    <row r="65" spans="1:4" s="12" customFormat="1" ht="86.25" customHeight="1">
      <c r="A65" s="30" t="s">
        <v>51</v>
      </c>
      <c r="B65" s="20"/>
      <c r="C65" s="33" t="s">
        <v>64</v>
      </c>
      <c r="D65" s="22">
        <v>150000</v>
      </c>
    </row>
    <row r="66" spans="1:4" s="11" customFormat="1" ht="56.25">
      <c r="A66" s="20">
        <v>2919770</v>
      </c>
      <c r="B66" s="9"/>
      <c r="C66" s="33" t="s">
        <v>65</v>
      </c>
      <c r="D66" s="22">
        <v>253580</v>
      </c>
    </row>
    <row r="67" spans="1:4" s="11" customFormat="1" ht="28.5" customHeight="1">
      <c r="A67" s="30" t="s">
        <v>34</v>
      </c>
      <c r="B67" s="9"/>
      <c r="C67" s="28" t="s">
        <v>17</v>
      </c>
      <c r="D67" s="22">
        <f>D65+D66</f>
        <v>403580</v>
      </c>
    </row>
    <row r="68" spans="1:4" s="11" customFormat="1" ht="63.75" customHeight="1">
      <c r="A68" s="26" t="s">
        <v>47</v>
      </c>
      <c r="B68" s="27">
        <v>9800</v>
      </c>
      <c r="C68" s="33" t="s">
        <v>48</v>
      </c>
      <c r="D68" s="35">
        <f>D69+D70+D71+D72+D73+D74+D75+D76+D77</f>
        <v>6471526.220000001</v>
      </c>
    </row>
    <row r="69" spans="1:4" s="11" customFormat="1" ht="67.5" customHeight="1">
      <c r="A69" s="30" t="s">
        <v>50</v>
      </c>
      <c r="B69" s="20"/>
      <c r="C69" s="33" t="s">
        <v>53</v>
      </c>
      <c r="D69" s="22">
        <f>315618-83</f>
        <v>315535</v>
      </c>
    </row>
    <row r="70" spans="1:4" s="11" customFormat="1" ht="66" customHeight="1">
      <c r="A70" s="30"/>
      <c r="B70" s="20"/>
      <c r="C70" s="33" t="s">
        <v>54</v>
      </c>
      <c r="D70" s="35">
        <v>2160331.22</v>
      </c>
    </row>
    <row r="71" spans="1:4" s="11" customFormat="1" ht="64.5" customHeight="1">
      <c r="A71" s="31"/>
      <c r="B71" s="32"/>
      <c r="C71" s="33" t="s">
        <v>55</v>
      </c>
      <c r="D71" s="53">
        <v>1500000</v>
      </c>
    </row>
    <row r="72" spans="1:4" s="11" customFormat="1" ht="63.75" customHeight="1">
      <c r="A72" s="31"/>
      <c r="B72" s="32"/>
      <c r="C72" s="33" t="s">
        <v>61</v>
      </c>
      <c r="D72" s="53">
        <v>500000</v>
      </c>
    </row>
    <row r="73" spans="1:4" s="11" customFormat="1" ht="51" customHeight="1">
      <c r="A73" s="31"/>
      <c r="B73" s="32"/>
      <c r="C73" s="33" t="s">
        <v>56</v>
      </c>
      <c r="D73" s="53">
        <v>500000</v>
      </c>
    </row>
    <row r="74" spans="1:4" s="11" customFormat="1" ht="37.5">
      <c r="A74" s="31"/>
      <c r="B74" s="32"/>
      <c r="C74" s="33" t="s">
        <v>63</v>
      </c>
      <c r="D74" s="53">
        <v>199000</v>
      </c>
    </row>
    <row r="75" spans="1:4" s="11" customFormat="1" ht="69.75" customHeight="1">
      <c r="A75" s="31"/>
      <c r="B75" s="20"/>
      <c r="C75" s="33" t="s">
        <v>72</v>
      </c>
      <c r="D75" s="53">
        <v>500000</v>
      </c>
    </row>
    <row r="76" spans="1:4" s="11" customFormat="1" ht="44.25" customHeight="1">
      <c r="A76" s="31"/>
      <c r="B76" s="32"/>
      <c r="C76" s="33" t="s">
        <v>84</v>
      </c>
      <c r="D76" s="53">
        <v>90000</v>
      </c>
    </row>
    <row r="77" spans="1:4" s="11" customFormat="1" ht="83.25" customHeight="1">
      <c r="A77" s="67" t="s">
        <v>49</v>
      </c>
      <c r="B77" s="29"/>
      <c r="C77" s="75" t="s">
        <v>60</v>
      </c>
      <c r="D77" s="53">
        <v>706660</v>
      </c>
    </row>
    <row r="78" spans="1:4" s="11" customFormat="1" ht="33">
      <c r="A78" s="59" t="s">
        <v>33</v>
      </c>
      <c r="B78" s="9"/>
      <c r="C78" s="28" t="s">
        <v>18</v>
      </c>
      <c r="D78" s="35">
        <f>D69+D70+D71+D72+D73+D74+D75+D76+D77</f>
        <v>6471526.220000001</v>
      </c>
    </row>
    <row r="79" spans="1:4" s="12" customFormat="1" ht="33">
      <c r="A79" s="82" t="s">
        <v>19</v>
      </c>
      <c r="B79" s="82"/>
      <c r="C79" s="82"/>
      <c r="D79" s="82"/>
    </row>
    <row r="80" spans="1:4" s="38" customFormat="1" ht="45.75" customHeight="1">
      <c r="A80" s="68"/>
      <c r="B80" s="36">
        <v>9750</v>
      </c>
      <c r="C80" s="33" t="s">
        <v>79</v>
      </c>
      <c r="D80" s="37">
        <f>D81</f>
        <v>15000000</v>
      </c>
    </row>
    <row r="81" spans="1:4" s="38" customFormat="1" ht="96.75" customHeight="1">
      <c r="A81" s="39" t="s">
        <v>77</v>
      </c>
      <c r="B81" s="40"/>
      <c r="C81" s="33" t="s">
        <v>78</v>
      </c>
      <c r="D81" s="37">
        <v>15000000</v>
      </c>
    </row>
    <row r="82" spans="1:4" s="38" customFormat="1" ht="33">
      <c r="A82" s="39" t="s">
        <v>34</v>
      </c>
      <c r="B82" s="41"/>
      <c r="C82" s="28" t="s">
        <v>17</v>
      </c>
      <c r="D82" s="37">
        <f>D80</f>
        <v>15000000</v>
      </c>
    </row>
    <row r="83" spans="1:4" s="12" customFormat="1" ht="56.25">
      <c r="A83" s="21"/>
      <c r="B83" s="27">
        <v>9800</v>
      </c>
      <c r="C83" s="33" t="s">
        <v>48</v>
      </c>
      <c r="D83" s="35">
        <f>D93</f>
        <v>13886612.780000001</v>
      </c>
    </row>
    <row r="84" spans="1:4" s="12" customFormat="1" ht="56.25">
      <c r="A84" s="30" t="s">
        <v>50</v>
      </c>
      <c r="B84" s="21"/>
      <c r="C84" s="33" t="s">
        <v>52</v>
      </c>
      <c r="D84" s="22">
        <f>86997-47</f>
        <v>86950</v>
      </c>
    </row>
    <row r="85" spans="1:4" s="12" customFormat="1" ht="37.5">
      <c r="A85" s="21"/>
      <c r="B85" s="21"/>
      <c r="C85" s="33" t="s">
        <v>57</v>
      </c>
      <c r="D85" s="22">
        <v>499994</v>
      </c>
    </row>
    <row r="86" spans="1:4" s="12" customFormat="1" ht="56.25">
      <c r="A86" s="21"/>
      <c r="B86" s="21"/>
      <c r="C86" s="33" t="s">
        <v>58</v>
      </c>
      <c r="D86" s="22">
        <v>5500000</v>
      </c>
    </row>
    <row r="87" spans="1:4" s="12" customFormat="1" ht="61.5" customHeight="1">
      <c r="A87" s="21"/>
      <c r="B87" s="21"/>
      <c r="C87" s="33" t="s">
        <v>73</v>
      </c>
      <c r="D87" s="35">
        <f>89668.78</f>
        <v>89668.78</v>
      </c>
    </row>
    <row r="88" spans="1:4" s="5" customFormat="1" ht="78.75" customHeight="1">
      <c r="A88" s="20"/>
      <c r="B88" s="20"/>
      <c r="C88" s="76" t="s">
        <v>59</v>
      </c>
      <c r="D88" s="22">
        <v>300000</v>
      </c>
    </row>
    <row r="89" spans="1:4" s="5" customFormat="1" ht="45" customHeight="1" hidden="1">
      <c r="A89" s="20"/>
      <c r="B89" s="20"/>
      <c r="C89" s="76"/>
      <c r="D89" s="22"/>
    </row>
    <row r="90" spans="1:4" s="5" customFormat="1" ht="65.25" customHeight="1">
      <c r="A90" s="20"/>
      <c r="B90" s="20"/>
      <c r="C90" s="33" t="s">
        <v>83</v>
      </c>
      <c r="D90" s="22">
        <v>1910000</v>
      </c>
    </row>
    <row r="91" spans="1:4" s="5" customFormat="1" ht="106.5" customHeight="1">
      <c r="A91" s="20"/>
      <c r="B91" s="20"/>
      <c r="C91" s="33" t="s">
        <v>91</v>
      </c>
      <c r="D91" s="22">
        <v>500000</v>
      </c>
    </row>
    <row r="92" spans="1:4" s="12" customFormat="1" ht="61.5" customHeight="1">
      <c r="A92" s="30" t="s">
        <v>49</v>
      </c>
      <c r="B92" s="21"/>
      <c r="C92" s="33" t="s">
        <v>73</v>
      </c>
      <c r="D92" s="22">
        <v>5000000</v>
      </c>
    </row>
    <row r="93" spans="1:4" s="11" customFormat="1" ht="33">
      <c r="A93" s="59" t="s">
        <v>33</v>
      </c>
      <c r="B93" s="9"/>
      <c r="C93" s="28" t="s">
        <v>18</v>
      </c>
      <c r="D93" s="35">
        <f>D84+D85+D86+D87+D88+D89+D90+D91+D92</f>
        <v>13886612.780000001</v>
      </c>
    </row>
    <row r="94" spans="1:4" s="6" customFormat="1" ht="33.75">
      <c r="A94" s="69" t="s">
        <v>0</v>
      </c>
      <c r="B94" s="10"/>
      <c r="C94" s="15" t="s">
        <v>11</v>
      </c>
      <c r="D94" s="57">
        <f>D95+D96</f>
        <v>35761719</v>
      </c>
    </row>
    <row r="95" spans="1:4" s="4" customFormat="1" ht="33">
      <c r="A95" s="65" t="s">
        <v>0</v>
      </c>
      <c r="B95" s="13"/>
      <c r="C95" s="16" t="s">
        <v>9</v>
      </c>
      <c r="D95" s="50">
        <f>D64+D68</f>
        <v>6875106.220000001</v>
      </c>
    </row>
    <row r="96" spans="1:4" s="4" customFormat="1" ht="33">
      <c r="A96" s="65" t="s">
        <v>0</v>
      </c>
      <c r="B96" s="13"/>
      <c r="C96" s="16" t="s">
        <v>12</v>
      </c>
      <c r="D96" s="50">
        <f>D83+D80</f>
        <v>28886612.78</v>
      </c>
    </row>
    <row r="97" spans="2:4" ht="18.75">
      <c r="B97"/>
      <c r="C97" s="77"/>
      <c r="D97" s="14"/>
    </row>
    <row r="98" spans="2:4" ht="18.75">
      <c r="B98"/>
      <c r="C98" s="77"/>
      <c r="D98" s="14"/>
    </row>
    <row r="99" spans="1:4" ht="19.5">
      <c r="A99" s="58"/>
      <c r="B99" s="7"/>
      <c r="C99" s="73"/>
      <c r="D99" s="54"/>
    </row>
    <row r="100" spans="1:4" s="17" customFormat="1" ht="23.25">
      <c r="A100" s="84" t="s">
        <v>95</v>
      </c>
      <c r="B100" s="84"/>
      <c r="C100" s="84"/>
      <c r="D100" s="84"/>
    </row>
    <row r="101" spans="1:4" ht="19.5">
      <c r="A101" s="58"/>
      <c r="B101" s="7"/>
      <c r="C101" s="73"/>
      <c r="D101" s="54"/>
    </row>
    <row r="102" spans="1:4" ht="26.25">
      <c r="A102" s="58"/>
      <c r="B102" s="1"/>
      <c r="C102" s="78"/>
      <c r="D102" s="54"/>
    </row>
    <row r="103" spans="1:4" ht="26.25">
      <c r="A103" s="58"/>
      <c r="B103" s="1"/>
      <c r="C103" s="78"/>
      <c r="D103" s="54"/>
    </row>
    <row r="104" spans="1:4" ht="26.25">
      <c r="A104" s="58"/>
      <c r="B104" s="1"/>
      <c r="C104" s="78"/>
      <c r="D104" s="54"/>
    </row>
    <row r="105" spans="3:4" ht="25.5">
      <c r="C105" s="79"/>
      <c r="D105" s="55"/>
    </row>
    <row r="106" spans="3:4" ht="25.5">
      <c r="C106" s="79"/>
      <c r="D106" s="55"/>
    </row>
    <row r="107" spans="3:4" ht="25.5">
      <c r="C107" s="79"/>
      <c r="D107" s="55"/>
    </row>
    <row r="108" spans="3:4" ht="25.5">
      <c r="C108" s="79"/>
      <c r="D108" s="55"/>
    </row>
    <row r="109" spans="3:4" ht="25.5">
      <c r="C109" s="79"/>
      <c r="D109" s="55"/>
    </row>
    <row r="110" spans="3:4" ht="25.5">
      <c r="C110" s="79"/>
      <c r="D110" s="55"/>
    </row>
    <row r="111" spans="3:4" ht="25.5">
      <c r="C111" s="79"/>
      <c r="D111" s="55"/>
    </row>
    <row r="112" spans="3:4" ht="25.5">
      <c r="C112" s="79"/>
      <c r="D112" s="55"/>
    </row>
    <row r="113" spans="3:4" ht="25.5">
      <c r="C113" s="79"/>
      <c r="D113" s="55"/>
    </row>
    <row r="114" spans="3:4" ht="25.5">
      <c r="C114" s="79"/>
      <c r="D114" s="55"/>
    </row>
    <row r="115" spans="3:4" ht="25.5">
      <c r="C115" s="79"/>
      <c r="D115" s="55"/>
    </row>
    <row r="116" spans="3:4" ht="25.5">
      <c r="C116" s="79"/>
      <c r="D116" s="55"/>
    </row>
    <row r="117" spans="3:4" ht="25.5">
      <c r="C117" s="79"/>
      <c r="D117" s="55"/>
    </row>
    <row r="118" spans="3:4" ht="25.5">
      <c r="C118" s="79"/>
      <c r="D118" s="55"/>
    </row>
    <row r="119" spans="3:4" ht="25.5">
      <c r="C119" s="79"/>
      <c r="D119" s="55"/>
    </row>
    <row r="120" spans="3:4" ht="25.5">
      <c r="C120" s="79"/>
      <c r="D120" s="55"/>
    </row>
    <row r="121" spans="3:4" ht="25.5">
      <c r="C121" s="79"/>
      <c r="D121" s="55"/>
    </row>
    <row r="122" spans="3:4" ht="25.5">
      <c r="C122" s="79"/>
      <c r="D122" s="55"/>
    </row>
    <row r="123" spans="3:4" ht="25.5">
      <c r="C123" s="79"/>
      <c r="D123" s="55"/>
    </row>
    <row r="124" spans="3:4" ht="25.5">
      <c r="C124" s="79"/>
      <c r="D124" s="55"/>
    </row>
    <row r="125" spans="3:4" ht="25.5">
      <c r="C125" s="79"/>
      <c r="D125" s="55"/>
    </row>
    <row r="126" spans="3:4" ht="25.5">
      <c r="C126" s="79"/>
      <c r="D126" s="55"/>
    </row>
    <row r="127" spans="3:4" ht="25.5">
      <c r="C127" s="79"/>
      <c r="D127" s="55"/>
    </row>
    <row r="128" spans="3:4" ht="25.5">
      <c r="C128" s="79"/>
      <c r="D128" s="55"/>
    </row>
    <row r="129" spans="3:4" ht="25.5">
      <c r="C129" s="79"/>
      <c r="D129" s="55"/>
    </row>
    <row r="130" spans="3:4" ht="25.5">
      <c r="C130" s="79"/>
      <c r="D130" s="55"/>
    </row>
    <row r="131" spans="3:4" ht="25.5">
      <c r="C131" s="79"/>
      <c r="D131" s="55"/>
    </row>
    <row r="132" spans="3:4" ht="25.5">
      <c r="C132" s="79"/>
      <c r="D132" s="55"/>
    </row>
    <row r="133" spans="3:4" ht="25.5">
      <c r="C133" s="79"/>
      <c r="D133" s="55"/>
    </row>
    <row r="134" spans="3:4" ht="25.5">
      <c r="C134" s="79"/>
      <c r="D134" s="55"/>
    </row>
    <row r="135" spans="3:4" ht="25.5">
      <c r="C135" s="79"/>
      <c r="D135" s="55"/>
    </row>
    <row r="136" spans="3:4" ht="25.5">
      <c r="C136" s="79"/>
      <c r="D136" s="55"/>
    </row>
    <row r="137" spans="3:4" ht="25.5">
      <c r="C137" s="79"/>
      <c r="D137" s="55"/>
    </row>
    <row r="138" spans="3:4" ht="25.5">
      <c r="C138" s="79"/>
      <c r="D138" s="55"/>
    </row>
    <row r="139" spans="3:4" ht="25.5">
      <c r="C139" s="79"/>
      <c r="D139" s="55"/>
    </row>
    <row r="140" spans="3:4" ht="25.5">
      <c r="C140" s="79"/>
      <c r="D140" s="55"/>
    </row>
    <row r="141" spans="3:4" ht="25.5">
      <c r="C141" s="79"/>
      <c r="D141" s="55"/>
    </row>
    <row r="142" spans="3:4" ht="25.5">
      <c r="C142" s="79"/>
      <c r="D142" s="55"/>
    </row>
    <row r="143" spans="3:4" ht="25.5">
      <c r="C143" s="79"/>
      <c r="D143" s="55"/>
    </row>
    <row r="144" spans="3:4" ht="25.5">
      <c r="C144" s="79"/>
      <c r="D144" s="55"/>
    </row>
    <row r="145" spans="3:4" ht="25.5">
      <c r="C145" s="79"/>
      <c r="D145" s="55"/>
    </row>
    <row r="146" spans="3:4" ht="25.5">
      <c r="C146" s="79"/>
      <c r="D146" s="55"/>
    </row>
  </sheetData>
  <sheetProtection/>
  <mergeCells count="61">
    <mergeCell ref="B30:C30"/>
    <mergeCell ref="B39:C39"/>
    <mergeCell ref="B43:C43"/>
    <mergeCell ref="B42:C42"/>
    <mergeCell ref="B32:C32"/>
    <mergeCell ref="B31:C31"/>
    <mergeCell ref="B34:C34"/>
    <mergeCell ref="B40:C40"/>
    <mergeCell ref="B37:C37"/>
    <mergeCell ref="B41:C41"/>
    <mergeCell ref="B53:C53"/>
    <mergeCell ref="B38:C38"/>
    <mergeCell ref="B56:C56"/>
    <mergeCell ref="B52:C52"/>
    <mergeCell ref="B45:C45"/>
    <mergeCell ref="A47:D47"/>
    <mergeCell ref="B48:C48"/>
    <mergeCell ref="A63:D63"/>
    <mergeCell ref="B58:C58"/>
    <mergeCell ref="B57:C57"/>
    <mergeCell ref="B46:C46"/>
    <mergeCell ref="A60:D60"/>
    <mergeCell ref="A12:D12"/>
    <mergeCell ref="B44:C44"/>
    <mergeCell ref="B50:C50"/>
    <mergeCell ref="B22:C22"/>
    <mergeCell ref="B19:C19"/>
    <mergeCell ref="B20:C20"/>
    <mergeCell ref="B21:C21"/>
    <mergeCell ref="B36:C36"/>
    <mergeCell ref="B49:C49"/>
    <mergeCell ref="B25:C25"/>
    <mergeCell ref="B13:C13"/>
    <mergeCell ref="B18:C18"/>
    <mergeCell ref="B29:C29"/>
    <mergeCell ref="B23:C23"/>
    <mergeCell ref="B24:C24"/>
    <mergeCell ref="B17:C17"/>
    <mergeCell ref="B14:C14"/>
    <mergeCell ref="B27:C27"/>
    <mergeCell ref="B28:C28"/>
    <mergeCell ref="C1:D1"/>
    <mergeCell ref="C3:D3"/>
    <mergeCell ref="C4:D4"/>
    <mergeCell ref="B26:C26"/>
    <mergeCell ref="C2:D2"/>
    <mergeCell ref="A6:D6"/>
    <mergeCell ref="A5:D5"/>
    <mergeCell ref="B11:C11"/>
    <mergeCell ref="A7:D7"/>
    <mergeCell ref="A9:D9"/>
    <mergeCell ref="A79:D79"/>
    <mergeCell ref="A10:C10"/>
    <mergeCell ref="A100:D100"/>
    <mergeCell ref="B15:C15"/>
    <mergeCell ref="B16:C16"/>
    <mergeCell ref="B33:C33"/>
    <mergeCell ref="B55:C55"/>
    <mergeCell ref="B35:C35"/>
    <mergeCell ref="B54:C54"/>
    <mergeCell ref="B51:C51"/>
  </mergeCells>
  <printOptions/>
  <pageMargins left="1.1811023622047245" right="0.3937007874015748" top="0.3937007874015748" bottom="0.3937007874015748" header="0.3149606299212598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Бондарчук</cp:lastModifiedBy>
  <cp:lastPrinted>2023-09-26T12:20:58Z</cp:lastPrinted>
  <dcterms:created xsi:type="dcterms:W3CDTF">2008-01-21T07:24:25Z</dcterms:created>
  <dcterms:modified xsi:type="dcterms:W3CDTF">2023-09-26T12:21:00Z</dcterms:modified>
  <cp:category/>
  <cp:version/>
  <cp:contentType/>
  <cp:contentStatus/>
</cp:coreProperties>
</file>