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1"/>
  </bookViews>
  <sheets>
    <sheet name="КЕКВ" sheetId="1" r:id="rId1"/>
    <sheet name="КПК" sheetId="2" r:id="rId2"/>
  </sheets>
  <definedNames>
    <definedName name="_xlnm.Print_Area" localSheetId="0">'КЕКВ'!$A$1:$H$44</definedName>
  </definedNames>
  <calcPr fullCalcOnLoad="1"/>
</workbook>
</file>

<file path=xl/sharedStrings.xml><?xml version="1.0" encoding="utf-8"?>
<sst xmlns="http://schemas.openxmlformats.org/spreadsheetml/2006/main" count="82" uniqueCount="77">
  <si>
    <t>Державне управління</t>
  </si>
  <si>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</si>
  <si>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</si>
  <si>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</si>
  <si>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</si>
  <si>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</si>
  <si>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</si>
  <si>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</si>
  <si>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</si>
  <si>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 xml:space="preserve"> Поточні трансферти населенню </t>
  </si>
  <si>
    <t>Капітальні видатки</t>
  </si>
  <si>
    <t>Придбання основного капіталу</t>
  </si>
  <si>
    <t>Капітальний  ремонт</t>
  </si>
  <si>
    <t>Капітальний ремонт інших об"єктів</t>
  </si>
  <si>
    <t>Реконструкція та реставрація</t>
  </si>
  <si>
    <t>Капітальні  трансферти</t>
  </si>
  <si>
    <t>Капітальні трансферти населенню</t>
  </si>
  <si>
    <t>Нерозподілені видатки</t>
  </si>
  <si>
    <t>РАЗОМ</t>
  </si>
  <si>
    <t>тис.грн.</t>
  </si>
  <si>
    <t>тис. грн.</t>
  </si>
  <si>
    <t>Код економічної класифікації видатків</t>
  </si>
  <si>
    <t>Нарахування на оплату праці</t>
  </si>
  <si>
    <t>Найменування</t>
  </si>
  <si>
    <t>Охорона здоров"я</t>
  </si>
  <si>
    <t>Житлово- комунальне господарство</t>
  </si>
  <si>
    <t>Фізична культура і спорт</t>
  </si>
  <si>
    <t>за економічною класифікацією видатків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</si>
  <si>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</si>
  <si>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</si>
  <si>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</si>
  <si>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</si>
  <si>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</si>
  <si>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</si>
  <si>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</si>
  <si>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</si>
  <si>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</si>
  <si>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</si>
  <si>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</si>
  <si>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 обладнання і предметів довгострокового користування</t>
  </si>
  <si>
    <t>Капітальне будівництво (придбання)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</si>
  <si>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</si>
  <si>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</si>
  <si>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Поточні видатки</t>
  </si>
  <si>
    <t>Інші поточні видатки</t>
  </si>
  <si>
    <t>КТКВКМБ</t>
  </si>
  <si>
    <t>Назва коду ТПКВКМБ</t>
  </si>
  <si>
    <t>0100</t>
  </si>
  <si>
    <t xml:space="preserve">Соціальний захист та соціальне забезпечення </t>
  </si>
  <si>
    <t>Будівництво</t>
  </si>
  <si>
    <t>7400</t>
  </si>
  <si>
    <t xml:space="preserve">Всього </t>
  </si>
  <si>
    <t>за тимчасовою програмною класифікацією видатків та кредитування місцевих бюджетів</t>
  </si>
  <si>
    <t>7300</t>
  </si>
  <si>
    <t>7600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</si>
  <si>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</si>
  <si>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</si>
  <si>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Громадський порядок та безпека</t>
  </si>
  <si>
    <t>Охорона навколишньго природного середовища</t>
  </si>
  <si>
    <t>Засоби масової інформації</t>
  </si>
  <si>
    <t>Інші субвенції з місцевого бюджету</t>
  </si>
  <si>
    <t>Капітальні трансферти органам  державного управління інших рівнів</t>
  </si>
  <si>
    <t>Виплата пенсій і допомоги</t>
  </si>
  <si>
    <t>Трансферти населенню</t>
  </si>
  <si>
    <t>Відсоток виконання, %</t>
  </si>
  <si>
    <t>8100</t>
  </si>
  <si>
    <t xml:space="preserve">Захист населення і територій від надзвичайних ситуацій техногенного та природного характеру </t>
  </si>
  <si>
    <t>Уточнений план на 2023 рік</t>
  </si>
  <si>
    <t>Сільське, лісове, рибне господарство та мисливство</t>
  </si>
  <si>
    <t>Відсоток виконання до річного плану, %</t>
  </si>
  <si>
    <t>за 9 місяців 2022-2023 років</t>
  </si>
  <si>
    <t>Виконано за 9 місяців 2022 року</t>
  </si>
  <si>
    <t>Виконано за 9 місяців 2023 року</t>
  </si>
  <si>
    <t>Відхилення видатків за 9 місяців 2023 року до видатків за 9 місяців 2022 року</t>
  </si>
  <si>
    <t>за 9 місяців  2022-2023 років</t>
  </si>
  <si>
    <t>Порівняльний аналіз виконання спеціального фонду видаткової частини бюжету ПМТГ</t>
  </si>
  <si>
    <t>Резервний фонд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</si>
</sst>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,##0.0"/>
    <numFmt numFmtId="206" formatCode="#,##0.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196" fontId="6" fillId="0" borderId="0" xfId="0" applyNumberFormat="1" applyFont="1" applyAlignment="1">
      <alignment/>
    </xf>
    <xf numFmtId="200" fontId="1" fillId="0" borderId="0" xfId="0" applyNumberFormat="1" applyFont="1" applyFill="1" applyBorder="1" applyAlignment="1">
      <alignment/>
    </xf>
    <xf numFmtId="196" fontId="3" fillId="0" borderId="0" xfId="0" applyNumberFormat="1" applyFont="1" applyFill="1" applyAlignment="1">
      <alignment/>
    </xf>
    <xf numFmtId="196" fontId="6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196" fontId="5" fillId="0" borderId="0" xfId="0" applyNumberFormat="1" applyFont="1" applyFill="1" applyAlignment="1">
      <alignment/>
    </xf>
    <xf numFmtId="205" fontId="4" fillId="0" borderId="10" xfId="0" applyNumberFormat="1" applyFont="1" applyFill="1" applyBorder="1" applyAlignment="1">
      <alignment horizontal="center" vertical="center"/>
    </xf>
    <xf numFmtId="205" fontId="5" fillId="0" borderId="10" xfId="0" applyNumberFormat="1" applyFont="1" applyFill="1" applyBorder="1" applyAlignment="1">
      <alignment horizontal="center" vertical="center"/>
    </xf>
    <xf numFmtId="205" fontId="5" fillId="0" borderId="10" xfId="0" applyNumberFormat="1" applyFont="1" applyBorder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205" fontId="5" fillId="24" borderId="10" xfId="0" applyNumberFormat="1" applyFont="1" applyFill="1" applyBorder="1" applyAlignment="1">
      <alignment horizontal="center" vertical="center"/>
    </xf>
    <xf numFmtId="205" fontId="5" fillId="24" borderId="10" xfId="33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0" fontId="9" fillId="24" borderId="10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zoomScale="75" zoomScaleNormal="75" zoomScalePageLayoutView="0" workbookViewId="0" topLeftCell="B1">
      <selection activeCell="O14" sqref="O14"/>
    </sheetView>
  </sheetViews>
  <sheetFormatPr defaultColWidth="9.00390625" defaultRowHeight="12.75"/>
  <cols>
    <col min="1" max="1" width="9.125" style="0" hidden="1" customWidth="1"/>
    <col min="2" max="2" width="47.625" style="0" customWidth="1"/>
    <col min="3" max="3" width="14.125" style="0" customWidth="1"/>
    <col min="4" max="4" width="18.875" style="21" customWidth="1"/>
    <col min="5" max="5" width="17.25390625" style="0" customWidth="1"/>
    <col min="6" max="6" width="16.125" style="0" customWidth="1"/>
    <col min="7" max="7" width="13.875" style="0" customWidth="1"/>
    <col min="8" max="8" width="22.75390625" style="0" customWidth="1"/>
  </cols>
  <sheetData>
    <row r="1" spans="2:8" ht="15.75">
      <c r="B1" s="2"/>
      <c r="C1" s="2"/>
      <c r="D1" s="22"/>
      <c r="E1" s="2"/>
      <c r="F1" s="2"/>
      <c r="G1" s="2"/>
      <c r="H1" s="15">
        <v>4</v>
      </c>
    </row>
    <row r="2" spans="2:8" ht="18.75">
      <c r="B2" s="53" t="s">
        <v>75</v>
      </c>
      <c r="C2" s="53"/>
      <c r="D2" s="53"/>
      <c r="E2" s="53"/>
      <c r="F2" s="53"/>
      <c r="G2" s="53"/>
      <c r="H2" s="53"/>
    </row>
    <row r="3" spans="2:8" ht="18.75">
      <c r="B3" s="53" t="s">
        <v>27</v>
      </c>
      <c r="C3" s="53"/>
      <c r="D3" s="53"/>
      <c r="E3" s="53"/>
      <c r="F3" s="53"/>
      <c r="G3" s="53"/>
      <c r="H3" s="53"/>
    </row>
    <row r="4" spans="2:8" ht="18.75">
      <c r="B4" s="53" t="s">
        <v>70</v>
      </c>
      <c r="C4" s="53"/>
      <c r="D4" s="53"/>
      <c r="E4" s="53"/>
      <c r="F4" s="53"/>
      <c r="G4" s="53"/>
      <c r="H4" s="53"/>
    </row>
    <row r="5" spans="2:8" ht="18.75">
      <c r="B5" s="2"/>
      <c r="C5" s="2"/>
      <c r="D5" s="22"/>
      <c r="E5" s="2"/>
      <c r="F5" s="2"/>
      <c r="G5" s="2"/>
      <c r="H5" s="5" t="s">
        <v>19</v>
      </c>
    </row>
    <row r="6" spans="2:8" ht="92.25" customHeight="1">
      <c r="B6" s="6" t="s">
        <v>23</v>
      </c>
      <c r="C6" s="7" t="s">
        <v>21</v>
      </c>
      <c r="D6" s="42" t="s">
        <v>71</v>
      </c>
      <c r="E6" s="42" t="s">
        <v>67</v>
      </c>
      <c r="F6" s="43" t="s">
        <v>72</v>
      </c>
      <c r="G6" s="44" t="s">
        <v>64</v>
      </c>
      <c r="H6" s="7" t="s">
        <v>73</v>
      </c>
    </row>
    <row r="7" spans="2:8" ht="18.75">
      <c r="B7" s="13" t="s">
        <v>43</v>
      </c>
      <c r="C7" s="6">
        <v>2000</v>
      </c>
      <c r="D7" s="35">
        <f>D8+D9+D10+D23+D26+D29</f>
        <v>8739.2</v>
      </c>
      <c r="E7" s="35">
        <f>E8+E9+E10+E23+E26+E29</f>
        <v>30072.500000000004</v>
      </c>
      <c r="F7" s="35">
        <f>F8+F9+F10+F23+F26+F29</f>
        <v>10168</v>
      </c>
      <c r="G7" s="38">
        <f>F7/E7*100</f>
        <v>33.811621913708535</v>
      </c>
      <c r="H7" s="35">
        <f>H8+H9+H10+H23+H26+H29</f>
        <v>1428.8000000000004</v>
      </c>
    </row>
    <row r="8" spans="2:8" ht="18.75">
      <c r="B8" s="10" t="s">
        <v>3</v>
      </c>
      <c r="C8" s="6">
        <v>2111</v>
      </c>
      <c r="D8" s="41">
        <v>583.1</v>
      </c>
      <c r="E8" s="55">
        <v>2292</v>
      </c>
      <c r="F8" s="48">
        <v>815</v>
      </c>
      <c r="G8" s="37">
        <f aca="true" t="shared" si="0" ref="G8:G43">F8/E8*100</f>
        <v>35.55846422338569</v>
      </c>
      <c r="H8" s="37">
        <f>F8-D8</f>
        <v>231.89999999999998</v>
      </c>
    </row>
    <row r="9" spans="2:8" ht="18.75">
      <c r="B9" s="10" t="s">
        <v>22</v>
      </c>
      <c r="C9" s="6">
        <v>2120</v>
      </c>
      <c r="D9" s="48">
        <v>156</v>
      </c>
      <c r="E9" s="41">
        <v>504.2</v>
      </c>
      <c r="F9" s="48">
        <v>153</v>
      </c>
      <c r="G9" s="37">
        <f t="shared" si="0"/>
        <v>30.345101150337168</v>
      </c>
      <c r="H9" s="51">
        <f>F9-D9</f>
        <v>-3</v>
      </c>
    </row>
    <row r="10" spans="2:8" ht="18.75">
      <c r="B10" s="11" t="s">
        <v>28</v>
      </c>
      <c r="C10" s="6">
        <v>2200</v>
      </c>
      <c r="D10" s="35">
        <f>D11+D12+D13+D14+D15+D16+D22</f>
        <v>7909.300000000001</v>
      </c>
      <c r="E10" s="35">
        <f>E11+E12+E13+E14+E15+E16+E22</f>
        <v>26833.300000000003</v>
      </c>
      <c r="F10" s="35">
        <f>F11+F12+F13+F14+F15+F16+F22</f>
        <v>9040</v>
      </c>
      <c r="G10" s="38">
        <f t="shared" si="0"/>
        <v>33.689482844078064</v>
      </c>
      <c r="H10" s="35">
        <f>H11+H12+H13+H14+H15+H16+H22</f>
        <v>1130.7000000000005</v>
      </c>
    </row>
    <row r="11" spans="2:8" ht="37.5">
      <c r="B11" s="10" t="s">
        <v>4</v>
      </c>
      <c r="C11" s="12">
        <v>2210</v>
      </c>
      <c r="D11" s="41">
        <v>3723.2</v>
      </c>
      <c r="E11" s="41">
        <v>7495.6</v>
      </c>
      <c r="F11" s="41">
        <v>7047.1</v>
      </c>
      <c r="G11" s="45">
        <f t="shared" si="0"/>
        <v>94.01648967394205</v>
      </c>
      <c r="H11" s="37">
        <f aca="true" t="shared" si="1" ref="H11:H42">F11-D11</f>
        <v>3323.9000000000005</v>
      </c>
    </row>
    <row r="12" spans="2:8" ht="37.5">
      <c r="B12" s="10" t="s">
        <v>29</v>
      </c>
      <c r="C12" s="12">
        <v>2220</v>
      </c>
      <c r="D12" s="41">
        <v>23.2</v>
      </c>
      <c r="E12" s="41">
        <v>97.4</v>
      </c>
      <c r="F12" s="41">
        <v>88.8</v>
      </c>
      <c r="G12" s="37">
        <f t="shared" si="0"/>
        <v>91.17043121149896</v>
      </c>
      <c r="H12" s="37">
        <f t="shared" si="1"/>
        <v>65.6</v>
      </c>
    </row>
    <row r="13" spans="2:8" ht="18.75">
      <c r="B13" s="10" t="s">
        <v>5</v>
      </c>
      <c r="C13" s="12">
        <v>2230</v>
      </c>
      <c r="D13" s="41">
        <v>3385.1</v>
      </c>
      <c r="E13" s="48">
        <v>14589</v>
      </c>
      <c r="F13" s="41">
        <v>12.7</v>
      </c>
      <c r="G13" s="37">
        <f t="shared" si="0"/>
        <v>0.08705188840907532</v>
      </c>
      <c r="H13" s="37">
        <f t="shared" si="1"/>
        <v>-3372.4</v>
      </c>
    </row>
    <row r="14" spans="2:8" ht="18.75">
      <c r="B14" s="10" t="s">
        <v>30</v>
      </c>
      <c r="C14" s="12">
        <v>2240</v>
      </c>
      <c r="D14" s="41">
        <v>598.1</v>
      </c>
      <c r="E14" s="41">
        <v>2905.2</v>
      </c>
      <c r="F14" s="41">
        <v>1827.6</v>
      </c>
      <c r="G14" s="37">
        <f t="shared" si="0"/>
        <v>62.907889301941346</v>
      </c>
      <c r="H14" s="45">
        <f t="shared" si="1"/>
        <v>1229.5</v>
      </c>
    </row>
    <row r="15" spans="2:8" ht="30" customHeight="1">
      <c r="B15" s="10" t="s">
        <v>31</v>
      </c>
      <c r="C15" s="12">
        <v>2250</v>
      </c>
      <c r="D15" s="41">
        <v>3.3</v>
      </c>
      <c r="E15" s="41">
        <v>23.7</v>
      </c>
      <c r="F15" s="48">
        <v>2</v>
      </c>
      <c r="G15" s="37">
        <f t="shared" si="0"/>
        <v>8.438818565400844</v>
      </c>
      <c r="H15" s="37">
        <f t="shared" si="1"/>
        <v>-1.2999999999999998</v>
      </c>
    </row>
    <row r="16" spans="2:8" ht="36.75" customHeight="1">
      <c r="B16" s="11" t="s">
        <v>32</v>
      </c>
      <c r="C16" s="6">
        <v>2270</v>
      </c>
      <c r="D16" s="35">
        <f>D17+D18+D19+D20+D21</f>
        <v>170.79999999999998</v>
      </c>
      <c r="E16" s="35">
        <f>E17+E18+E19+E20+E21</f>
        <v>642.5000000000001</v>
      </c>
      <c r="F16" s="35">
        <f>F17+F18+F19+F20+F21</f>
        <v>15.799999999999999</v>
      </c>
      <c r="G16" s="38">
        <f t="shared" si="0"/>
        <v>2.459143968871595</v>
      </c>
      <c r="H16" s="38">
        <f t="shared" si="1"/>
        <v>-154.99999999999997</v>
      </c>
    </row>
    <row r="17" spans="2:8" ht="18.75">
      <c r="B17" s="10" t="s">
        <v>6</v>
      </c>
      <c r="C17" s="12">
        <v>2271</v>
      </c>
      <c r="D17" s="41">
        <v>2.7</v>
      </c>
      <c r="E17" s="41">
        <v>77.2</v>
      </c>
      <c r="F17" s="41">
        <v>2.9</v>
      </c>
      <c r="G17" s="45">
        <f t="shared" si="0"/>
        <v>3.7564766839378234</v>
      </c>
      <c r="H17" s="37">
        <f t="shared" si="1"/>
        <v>0.19999999999999973</v>
      </c>
    </row>
    <row r="18" spans="2:8" ht="35.25" customHeight="1">
      <c r="B18" s="10" t="s">
        <v>33</v>
      </c>
      <c r="C18" s="12">
        <v>2272</v>
      </c>
      <c r="D18" s="41">
        <v>0.5</v>
      </c>
      <c r="E18" s="41">
        <v>15.5</v>
      </c>
      <c r="F18" s="41">
        <v>1.6</v>
      </c>
      <c r="G18" s="37">
        <f t="shared" si="0"/>
        <v>10.32258064516129</v>
      </c>
      <c r="H18" s="37">
        <f t="shared" si="1"/>
        <v>1.1</v>
      </c>
    </row>
    <row r="19" spans="2:8" ht="18.75">
      <c r="B19" s="10" t="s">
        <v>7</v>
      </c>
      <c r="C19" s="12">
        <v>2273</v>
      </c>
      <c r="D19" s="41">
        <v>165.7</v>
      </c>
      <c r="E19" s="41">
        <v>536.7</v>
      </c>
      <c r="F19" s="41">
        <v>6.2</v>
      </c>
      <c r="G19" s="37">
        <f t="shared" si="0"/>
        <v>1.155207751071362</v>
      </c>
      <c r="H19" s="37">
        <f t="shared" si="1"/>
        <v>-159.5</v>
      </c>
    </row>
    <row r="20" spans="2:8" ht="18.75" hidden="1">
      <c r="B20" s="10" t="s">
        <v>8</v>
      </c>
      <c r="C20" s="12">
        <v>2274</v>
      </c>
      <c r="D20" s="41"/>
      <c r="E20" s="41"/>
      <c r="F20" s="41"/>
      <c r="G20" s="37"/>
      <c r="H20" s="37">
        <f t="shared" si="1"/>
        <v>0</v>
      </c>
    </row>
    <row r="21" spans="2:8" ht="24" customHeight="1">
      <c r="B21" s="10" t="s">
        <v>34</v>
      </c>
      <c r="C21" s="12">
        <v>2275</v>
      </c>
      <c r="D21" s="41">
        <v>1.9</v>
      </c>
      <c r="E21" s="41">
        <v>13.1</v>
      </c>
      <c r="F21" s="41">
        <v>5.1</v>
      </c>
      <c r="G21" s="37">
        <f t="shared" si="0"/>
        <v>38.93129770992366</v>
      </c>
      <c r="H21" s="37">
        <f t="shared" si="1"/>
        <v>3.1999999999999997</v>
      </c>
    </row>
    <row r="22" spans="2:9" ht="60" customHeight="1">
      <c r="B22" s="11" t="s">
        <v>35</v>
      </c>
      <c r="C22" s="12">
        <v>2280</v>
      </c>
      <c r="D22" s="41">
        <v>5.6</v>
      </c>
      <c r="E22" s="41">
        <v>1079.9</v>
      </c>
      <c r="F22" s="41">
        <v>46</v>
      </c>
      <c r="G22" s="45">
        <f t="shared" si="0"/>
        <v>4.259653671636262</v>
      </c>
      <c r="H22" s="37">
        <f t="shared" si="1"/>
        <v>40.4</v>
      </c>
      <c r="I22" s="25"/>
    </row>
    <row r="23" spans="2:9" ht="18.75">
      <c r="B23" s="11" t="s">
        <v>36</v>
      </c>
      <c r="C23" s="6">
        <v>2600</v>
      </c>
      <c r="D23" s="54">
        <f>D24+D25</f>
        <v>0</v>
      </c>
      <c r="E23" s="35">
        <f>E24+E25</f>
        <v>89.2</v>
      </c>
      <c r="F23" s="35">
        <f>F24+F25</f>
        <v>71.7</v>
      </c>
      <c r="G23" s="37">
        <f t="shared" si="0"/>
        <v>80.38116591928251</v>
      </c>
      <c r="H23" s="38">
        <f t="shared" si="1"/>
        <v>71.7</v>
      </c>
      <c r="I23" s="25"/>
    </row>
    <row r="24" spans="2:9" ht="56.25">
      <c r="B24" s="10" t="s">
        <v>37</v>
      </c>
      <c r="C24" s="12">
        <v>2610</v>
      </c>
      <c r="D24" s="48">
        <v>0</v>
      </c>
      <c r="E24" s="36">
        <v>89.2</v>
      </c>
      <c r="F24" s="41">
        <v>71.7</v>
      </c>
      <c r="G24" s="37">
        <f t="shared" si="0"/>
        <v>80.38116591928251</v>
      </c>
      <c r="H24" s="37">
        <f t="shared" si="1"/>
        <v>71.7</v>
      </c>
      <c r="I24" s="25"/>
    </row>
    <row r="25" spans="2:9" ht="45.75" customHeight="1" hidden="1">
      <c r="B25" s="10" t="s">
        <v>38</v>
      </c>
      <c r="C25" s="12">
        <v>2620</v>
      </c>
      <c r="D25" s="36"/>
      <c r="E25" s="36"/>
      <c r="F25" s="46"/>
      <c r="G25" s="37"/>
      <c r="H25" s="45">
        <f t="shared" si="1"/>
        <v>0</v>
      </c>
      <c r="I25" s="25"/>
    </row>
    <row r="26" spans="2:9" ht="32.25" customHeight="1">
      <c r="B26" s="11" t="s">
        <v>63</v>
      </c>
      <c r="C26" s="6">
        <v>2700</v>
      </c>
      <c r="D26" s="35">
        <f>D27+D28</f>
        <v>86.8</v>
      </c>
      <c r="E26" s="35">
        <f>E27+E28</f>
        <v>347.6</v>
      </c>
      <c r="F26" s="35">
        <f>F27+F28</f>
        <v>83.9</v>
      </c>
      <c r="G26" s="37">
        <f t="shared" si="0"/>
        <v>24.13693901035673</v>
      </c>
      <c r="H26" s="38">
        <f t="shared" si="1"/>
        <v>-2.8999999999999915</v>
      </c>
      <c r="I26" s="25"/>
    </row>
    <row r="27" spans="2:9" ht="29.25" customHeight="1" hidden="1">
      <c r="B27" s="10" t="s">
        <v>62</v>
      </c>
      <c r="C27" s="12">
        <v>2710</v>
      </c>
      <c r="D27" s="36"/>
      <c r="E27" s="36"/>
      <c r="F27" s="36"/>
      <c r="G27" s="37"/>
      <c r="H27" s="45">
        <f t="shared" si="1"/>
        <v>0</v>
      </c>
      <c r="I27" s="25"/>
    </row>
    <row r="28" spans="2:9" ht="22.5" customHeight="1">
      <c r="B28" s="10" t="s">
        <v>9</v>
      </c>
      <c r="C28" s="12">
        <v>2730</v>
      </c>
      <c r="D28" s="36">
        <v>86.8</v>
      </c>
      <c r="E28" s="41">
        <v>347.6</v>
      </c>
      <c r="F28" s="41">
        <v>83.9</v>
      </c>
      <c r="G28" s="50">
        <f t="shared" si="0"/>
        <v>24.13693901035673</v>
      </c>
      <c r="H28" s="37">
        <f t="shared" si="1"/>
        <v>-2.8999999999999915</v>
      </c>
      <c r="I28" s="25"/>
    </row>
    <row r="29" spans="2:9" ht="30" customHeight="1">
      <c r="B29" s="11" t="s">
        <v>44</v>
      </c>
      <c r="C29" s="12">
        <v>2800</v>
      </c>
      <c r="D29" s="56">
        <v>4</v>
      </c>
      <c r="E29" s="49">
        <v>6.2</v>
      </c>
      <c r="F29" s="49">
        <v>4.4</v>
      </c>
      <c r="G29" s="38">
        <f t="shared" si="0"/>
        <v>70.96774193548387</v>
      </c>
      <c r="H29" s="38">
        <f t="shared" si="1"/>
        <v>0.40000000000000036</v>
      </c>
      <c r="I29" s="25"/>
    </row>
    <row r="30" spans="2:9" ht="30" customHeight="1">
      <c r="B30" s="11" t="s">
        <v>10</v>
      </c>
      <c r="C30" s="26">
        <v>3000</v>
      </c>
      <c r="D30" s="35">
        <f>D31+D38</f>
        <v>49011.3</v>
      </c>
      <c r="E30" s="35">
        <f>E31+E38</f>
        <v>556986.4</v>
      </c>
      <c r="F30" s="35">
        <f>F31+F38</f>
        <v>229006.9</v>
      </c>
      <c r="G30" s="38">
        <f t="shared" si="0"/>
        <v>41.115348597380475</v>
      </c>
      <c r="H30" s="38">
        <f>H31+H38</f>
        <v>180033.2</v>
      </c>
      <c r="I30" s="25"/>
    </row>
    <row r="31" spans="2:9" ht="30" customHeight="1">
      <c r="B31" s="10" t="s">
        <v>11</v>
      </c>
      <c r="C31" s="12">
        <v>3100</v>
      </c>
      <c r="D31" s="48">
        <f>D32+D33+D34+D37</f>
        <v>3032</v>
      </c>
      <c r="E31" s="36">
        <f>E32+E33+E34+E37</f>
        <v>236131.5</v>
      </c>
      <c r="F31" s="46">
        <f>F32+F33+F34+F37</f>
        <v>28825.4</v>
      </c>
      <c r="G31" s="37">
        <f t="shared" si="0"/>
        <v>12.207350565257071</v>
      </c>
      <c r="H31" s="45">
        <f>H32+H34+H33+H37</f>
        <v>25831</v>
      </c>
      <c r="I31" s="25"/>
    </row>
    <row r="32" spans="2:9" ht="38.25" customHeight="1">
      <c r="B32" s="10" t="s">
        <v>39</v>
      </c>
      <c r="C32" s="12">
        <v>3110</v>
      </c>
      <c r="D32" s="36">
        <v>2517.6</v>
      </c>
      <c r="E32" s="46">
        <v>23606</v>
      </c>
      <c r="F32" s="36">
        <v>16506.2</v>
      </c>
      <c r="G32" s="37">
        <f t="shared" si="0"/>
        <v>69.92374819961027</v>
      </c>
      <c r="H32" s="37">
        <f t="shared" si="1"/>
        <v>13988.6</v>
      </c>
      <c r="I32" s="25"/>
    </row>
    <row r="33" spans="2:9" ht="24.75" customHeight="1">
      <c r="B33" s="10" t="s">
        <v>40</v>
      </c>
      <c r="C33" s="12">
        <v>3120</v>
      </c>
      <c r="D33" s="48">
        <v>37.6</v>
      </c>
      <c r="E33" s="46">
        <v>3820</v>
      </c>
      <c r="F33" s="48">
        <v>0</v>
      </c>
      <c r="G33" s="45">
        <v>0</v>
      </c>
      <c r="H33" s="45">
        <v>0</v>
      </c>
      <c r="I33" s="25"/>
    </row>
    <row r="34" spans="2:8" ht="30" customHeight="1">
      <c r="B34" s="10" t="s">
        <v>12</v>
      </c>
      <c r="C34" s="12">
        <v>3130</v>
      </c>
      <c r="D34" s="36">
        <f>D35+D36</f>
        <v>476.8</v>
      </c>
      <c r="E34" s="36">
        <f>E35+E36</f>
        <v>60898.7</v>
      </c>
      <c r="F34" s="46">
        <f>F35+F36</f>
        <v>10962.6</v>
      </c>
      <c r="G34" s="37">
        <f t="shared" si="0"/>
        <v>18.001369487361803</v>
      </c>
      <c r="H34" s="45">
        <f t="shared" si="1"/>
        <v>10485.800000000001</v>
      </c>
    </row>
    <row r="35" spans="2:8" ht="44.25" customHeight="1">
      <c r="B35" s="10" t="s">
        <v>41</v>
      </c>
      <c r="C35" s="12">
        <v>3131</v>
      </c>
      <c r="D35" s="48">
        <v>0</v>
      </c>
      <c r="E35" s="36">
        <v>5011.1</v>
      </c>
      <c r="F35" s="41">
        <v>149.9</v>
      </c>
      <c r="G35" s="45">
        <v>0</v>
      </c>
      <c r="H35" s="45">
        <v>0</v>
      </c>
    </row>
    <row r="36" spans="2:8" ht="27" customHeight="1">
      <c r="B36" s="10" t="s">
        <v>13</v>
      </c>
      <c r="C36" s="12">
        <v>3132</v>
      </c>
      <c r="D36" s="41">
        <v>476.8</v>
      </c>
      <c r="E36" s="36">
        <v>55887.6</v>
      </c>
      <c r="F36" s="41">
        <v>10812.7</v>
      </c>
      <c r="G36" s="37">
        <f t="shared" si="0"/>
        <v>19.347225502615967</v>
      </c>
      <c r="H36" s="45">
        <f t="shared" si="1"/>
        <v>10335.900000000001</v>
      </c>
    </row>
    <row r="37" spans="2:8" ht="27" customHeight="1">
      <c r="B37" s="10" t="s">
        <v>14</v>
      </c>
      <c r="C37" s="12">
        <v>3140</v>
      </c>
      <c r="D37" s="48">
        <v>0</v>
      </c>
      <c r="E37" s="36">
        <v>147806.8</v>
      </c>
      <c r="F37" s="41">
        <v>1356.6</v>
      </c>
      <c r="G37" s="37">
        <f t="shared" si="0"/>
        <v>0.9178197484824785</v>
      </c>
      <c r="H37" s="45">
        <f t="shared" si="1"/>
        <v>1356.6</v>
      </c>
    </row>
    <row r="38" spans="2:8" ht="24" customHeight="1">
      <c r="B38" s="10" t="s">
        <v>15</v>
      </c>
      <c r="C38" s="12">
        <v>3200</v>
      </c>
      <c r="D38" s="36">
        <f>D39+D40+D41</f>
        <v>45979.3</v>
      </c>
      <c r="E38" s="36">
        <f>E39+E40+E41</f>
        <v>320854.9</v>
      </c>
      <c r="F38" s="36">
        <f>F39+F40+F41</f>
        <v>200181.5</v>
      </c>
      <c r="G38" s="37">
        <f t="shared" si="0"/>
        <v>62.39003985913881</v>
      </c>
      <c r="H38" s="37">
        <f t="shared" si="1"/>
        <v>154202.2</v>
      </c>
    </row>
    <row r="39" spans="2:8" ht="37.5">
      <c r="B39" s="10" t="s">
        <v>42</v>
      </c>
      <c r="C39" s="12">
        <v>3210</v>
      </c>
      <c r="D39" s="36">
        <v>45680.9</v>
      </c>
      <c r="E39" s="36">
        <v>286268.4</v>
      </c>
      <c r="F39" s="36">
        <v>169494.9</v>
      </c>
      <c r="G39" s="37">
        <f t="shared" si="0"/>
        <v>59.2083862556957</v>
      </c>
      <c r="H39" s="45">
        <f t="shared" si="1"/>
        <v>123814</v>
      </c>
    </row>
    <row r="40" spans="2:8" ht="37.5">
      <c r="B40" s="10" t="s">
        <v>61</v>
      </c>
      <c r="C40" s="12">
        <v>3220</v>
      </c>
      <c r="D40" s="48">
        <v>298.4</v>
      </c>
      <c r="E40" s="41">
        <v>28886.6</v>
      </c>
      <c r="F40" s="41">
        <v>26476.6</v>
      </c>
      <c r="G40" s="37">
        <f t="shared" si="0"/>
        <v>91.65703128786357</v>
      </c>
      <c r="H40" s="45">
        <f t="shared" si="1"/>
        <v>26178.199999999997</v>
      </c>
    </row>
    <row r="41" spans="2:8" ht="18.75">
      <c r="B41" s="10" t="s">
        <v>16</v>
      </c>
      <c r="C41" s="12">
        <v>3240</v>
      </c>
      <c r="D41" s="46">
        <v>0</v>
      </c>
      <c r="E41" s="46">
        <v>5699.9</v>
      </c>
      <c r="F41" s="46">
        <v>4210</v>
      </c>
      <c r="G41" s="45">
        <v>0</v>
      </c>
      <c r="H41" s="45">
        <f t="shared" si="1"/>
        <v>4210</v>
      </c>
    </row>
    <row r="42" spans="2:8" ht="18.75" hidden="1">
      <c r="B42" s="10" t="s">
        <v>17</v>
      </c>
      <c r="C42" s="6">
        <v>9000</v>
      </c>
      <c r="D42" s="35"/>
      <c r="E42" s="35"/>
      <c r="F42" s="35"/>
      <c r="G42" s="37" t="e">
        <f t="shared" si="0"/>
        <v>#DIV/0!</v>
      </c>
      <c r="H42" s="38">
        <f t="shared" si="1"/>
        <v>0</v>
      </c>
    </row>
    <row r="43" spans="2:8" ht="19.5" customHeight="1">
      <c r="B43" s="11" t="s">
        <v>18</v>
      </c>
      <c r="C43" s="6"/>
      <c r="D43" s="35">
        <f>D30+D7</f>
        <v>57750.5</v>
      </c>
      <c r="E43" s="35">
        <f>E30+E7</f>
        <v>587058.9</v>
      </c>
      <c r="F43" s="35">
        <f>F30+F7</f>
        <v>239174.9</v>
      </c>
      <c r="G43" s="38">
        <f t="shared" si="0"/>
        <v>40.74121012389046</v>
      </c>
      <c r="H43" s="35">
        <f>H30+H7</f>
        <v>181462</v>
      </c>
    </row>
    <row r="44" spans="2:8" ht="23.25" customHeight="1">
      <c r="B44" s="3"/>
      <c r="C44" s="3"/>
      <c r="D44" s="30"/>
      <c r="E44" s="30"/>
      <c r="F44" s="30"/>
      <c r="G44" s="30"/>
      <c r="H44" s="30"/>
    </row>
    <row r="45" spans="2:8" s="18" customFormat="1" ht="20.25">
      <c r="B45" s="16"/>
      <c r="C45" s="16"/>
      <c r="D45" s="32"/>
      <c r="E45" s="29"/>
      <c r="F45" s="29"/>
      <c r="G45" s="29"/>
      <c r="H45" s="29"/>
    </row>
    <row r="46" spans="2:8" ht="12.75">
      <c r="B46" s="2"/>
      <c r="C46" s="2"/>
      <c r="D46" s="22"/>
      <c r="E46" s="2"/>
      <c r="F46" s="2"/>
      <c r="G46" s="2"/>
      <c r="H46" s="2"/>
    </row>
    <row r="47" spans="2:8" ht="12.75">
      <c r="B47" s="2"/>
      <c r="C47" s="2"/>
      <c r="D47" s="22"/>
      <c r="E47" s="2"/>
      <c r="F47" s="2"/>
      <c r="G47" s="2"/>
      <c r="H47" s="2"/>
    </row>
    <row r="48" spans="2:8" ht="12.75">
      <c r="B48" s="2"/>
      <c r="C48" s="2"/>
      <c r="D48" s="22"/>
      <c r="E48" s="2"/>
      <c r="F48" s="2"/>
      <c r="G48" s="2"/>
      <c r="H48" s="2"/>
    </row>
    <row r="49" spans="2:8" ht="12.75">
      <c r="B49" s="2"/>
      <c r="C49" s="2"/>
      <c r="D49" s="22"/>
      <c r="E49" s="2"/>
      <c r="F49" s="2"/>
      <c r="G49" s="2"/>
      <c r="H49" s="2"/>
    </row>
    <row r="50" spans="2:8" ht="12.75">
      <c r="B50" s="2"/>
      <c r="C50" s="2"/>
      <c r="D50" s="22"/>
      <c r="E50" s="2"/>
      <c r="F50" s="2"/>
      <c r="G50" s="2"/>
      <c r="H50" s="2"/>
    </row>
    <row r="51" spans="2:8" ht="12.75">
      <c r="B51" s="2"/>
      <c r="C51" s="2"/>
      <c r="D51" s="22"/>
      <c r="E51" s="2"/>
      <c r="F51" s="2"/>
      <c r="G51" s="2"/>
      <c r="H51" s="2"/>
    </row>
    <row r="52" spans="2:8" ht="12.75">
      <c r="B52" s="2"/>
      <c r="C52" s="2"/>
      <c r="D52" s="22"/>
      <c r="E52" s="2"/>
      <c r="F52" s="2"/>
      <c r="G52" s="2"/>
      <c r="H52" s="2"/>
    </row>
    <row r="53" spans="2:8" ht="12.75">
      <c r="B53" s="2"/>
      <c r="C53" s="2"/>
      <c r="D53" s="22"/>
      <c r="E53" s="2"/>
      <c r="F53" s="2"/>
      <c r="G53" s="2"/>
      <c r="H53" s="2"/>
    </row>
    <row r="54" spans="2:8" ht="12.75">
      <c r="B54" s="2"/>
      <c r="C54" s="2"/>
      <c r="D54" s="22"/>
      <c r="E54" s="2"/>
      <c r="F54" s="2"/>
      <c r="G54" s="2"/>
      <c r="H54" s="2"/>
    </row>
    <row r="55" spans="2:8" ht="12.75">
      <c r="B55" s="2"/>
      <c r="C55" s="2"/>
      <c r="D55" s="22"/>
      <c r="E55" s="2"/>
      <c r="F55" s="2"/>
      <c r="G55" s="2"/>
      <c r="H55" s="2"/>
    </row>
    <row r="56" spans="2:8" ht="12.75">
      <c r="B56" s="2"/>
      <c r="C56" s="2"/>
      <c r="D56" s="22"/>
      <c r="E56" s="2"/>
      <c r="F56" s="2"/>
      <c r="G56" s="2"/>
      <c r="H56" s="2"/>
    </row>
    <row r="57" spans="2:8" ht="12.75">
      <c r="B57" s="2"/>
      <c r="C57" s="2"/>
      <c r="D57" s="22"/>
      <c r="E57" s="2"/>
      <c r="F57" s="2"/>
      <c r="G57" s="2"/>
      <c r="H57" s="2"/>
    </row>
    <row r="58" spans="2:8" ht="12.75">
      <c r="B58" s="2"/>
      <c r="C58" s="2"/>
      <c r="D58" s="22"/>
      <c r="E58" s="2"/>
      <c r="F58" s="2"/>
      <c r="G58" s="2"/>
      <c r="H58" s="2"/>
    </row>
    <row r="59" spans="2:8" ht="12.75">
      <c r="B59" s="2"/>
      <c r="C59" s="2"/>
      <c r="D59" s="22"/>
      <c r="E59" s="2"/>
      <c r="F59" s="2"/>
      <c r="G59" s="2"/>
      <c r="H59" s="2"/>
    </row>
    <row r="60" spans="2:8" ht="12.75">
      <c r="B60" s="2"/>
      <c r="C60" s="2"/>
      <c r="D60" s="22"/>
      <c r="E60" s="2"/>
      <c r="F60" s="2"/>
      <c r="G60" s="2"/>
      <c r="H60" s="2"/>
    </row>
    <row r="61" spans="2:8" ht="12.75">
      <c r="B61" s="2"/>
      <c r="C61" s="2"/>
      <c r="D61" s="22"/>
      <c r="E61" s="2"/>
      <c r="F61" s="2"/>
      <c r="G61" s="2"/>
      <c r="H61" s="2"/>
    </row>
    <row r="62" spans="2:8" ht="12.75">
      <c r="B62" s="2"/>
      <c r="C62" s="2"/>
      <c r="D62" s="22"/>
      <c r="E62" s="2"/>
      <c r="F62" s="2"/>
      <c r="G62" s="2"/>
      <c r="H62" s="2"/>
    </row>
    <row r="63" spans="2:8" ht="12.75">
      <c r="B63" s="2"/>
      <c r="C63" s="2"/>
      <c r="D63" s="22"/>
      <c r="E63" s="2"/>
      <c r="F63" s="2"/>
      <c r="G63" s="2"/>
      <c r="H63" s="2"/>
    </row>
    <row r="64" spans="2:8" ht="12.75">
      <c r="B64" s="2"/>
      <c r="C64" s="2"/>
      <c r="D64" s="22"/>
      <c r="E64" s="2"/>
      <c r="F64" s="2"/>
      <c r="G64" s="2"/>
      <c r="H64" s="2"/>
    </row>
    <row r="65" spans="2:8" ht="12.75">
      <c r="B65" s="2"/>
      <c r="C65" s="2"/>
      <c r="D65" s="22"/>
      <c r="E65" s="2"/>
      <c r="F65" s="2"/>
      <c r="G65" s="2"/>
      <c r="H65" s="2"/>
    </row>
  </sheetData>
  <sheetProtection/>
  <mergeCells count="3">
    <mergeCell ref="B2:H2"/>
    <mergeCell ref="B4:H4"/>
    <mergeCell ref="B3:H3"/>
  </mergeCells>
  <printOptions/>
  <pageMargins left="0" right="0" top="0.1968503937007874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14.125" style="0" customWidth="1"/>
    <col min="2" max="2" width="34.875" style="1" customWidth="1"/>
    <col min="3" max="3" width="16.00390625" style="21" customWidth="1"/>
    <col min="4" max="4" width="16.125" style="0" customWidth="1"/>
    <col min="5" max="5" width="16.75390625" style="0" customWidth="1"/>
    <col min="6" max="6" width="16.625" style="0" customWidth="1"/>
    <col min="7" max="7" width="21.375" style="0" customWidth="1"/>
  </cols>
  <sheetData>
    <row r="1" spans="1:7" ht="15.75">
      <c r="A1" s="8"/>
      <c r="B1" s="9"/>
      <c r="C1" s="19"/>
      <c r="D1" s="8"/>
      <c r="E1" s="8"/>
      <c r="F1" s="8"/>
      <c r="G1" s="15">
        <v>5</v>
      </c>
    </row>
    <row r="2" spans="1:7" ht="18.75">
      <c r="A2" s="53" t="s">
        <v>75</v>
      </c>
      <c r="B2" s="53"/>
      <c r="C2" s="53"/>
      <c r="D2" s="53"/>
      <c r="E2" s="53"/>
      <c r="F2" s="53"/>
      <c r="G2" s="53"/>
    </row>
    <row r="3" spans="1:7" ht="18.75">
      <c r="A3" s="53" t="s">
        <v>52</v>
      </c>
      <c r="B3" s="53"/>
      <c r="C3" s="53"/>
      <c r="D3" s="53"/>
      <c r="E3" s="53"/>
      <c r="F3" s="53"/>
      <c r="G3" s="53"/>
    </row>
    <row r="4" spans="1:7" ht="18.75">
      <c r="A4" s="53" t="s">
        <v>74</v>
      </c>
      <c r="B4" s="53"/>
      <c r="C4" s="53"/>
      <c r="D4" s="53"/>
      <c r="E4" s="53"/>
      <c r="F4" s="53"/>
      <c r="G4" s="53"/>
    </row>
    <row r="5" spans="1:7" ht="18.75">
      <c r="A5" s="8"/>
      <c r="B5" s="9"/>
      <c r="C5" s="19"/>
      <c r="D5" s="8"/>
      <c r="E5" s="8"/>
      <c r="F5" s="8"/>
      <c r="G5" s="5" t="s">
        <v>20</v>
      </c>
    </row>
    <row r="6" spans="1:7" ht="90" customHeight="1">
      <c r="A6" s="7" t="s">
        <v>45</v>
      </c>
      <c r="B6" s="23" t="s">
        <v>46</v>
      </c>
      <c r="C6" s="42" t="s">
        <v>71</v>
      </c>
      <c r="D6" s="42" t="s">
        <v>67</v>
      </c>
      <c r="E6" s="43" t="s">
        <v>72</v>
      </c>
      <c r="F6" s="44" t="s">
        <v>69</v>
      </c>
      <c r="G6" s="7" t="s">
        <v>73</v>
      </c>
    </row>
    <row r="7" spans="1:7" ht="19.5" customHeight="1">
      <c r="A7" s="14" t="s">
        <v>47</v>
      </c>
      <c r="B7" s="10" t="s">
        <v>0</v>
      </c>
      <c r="C7" s="39">
        <v>484.3</v>
      </c>
      <c r="D7" s="36">
        <v>4235</v>
      </c>
      <c r="E7" s="39">
        <v>1721.2</v>
      </c>
      <c r="F7" s="37">
        <f>E7/D7*100</f>
        <v>40.642266824085006</v>
      </c>
      <c r="G7" s="37">
        <f>E7-C7</f>
        <v>1236.9</v>
      </c>
    </row>
    <row r="8" spans="1:7" ht="19.5" customHeight="1">
      <c r="A8" s="12">
        <v>1000</v>
      </c>
      <c r="B8" s="10" t="s">
        <v>1</v>
      </c>
      <c r="C8" s="39">
        <v>5054.9</v>
      </c>
      <c r="D8" s="39">
        <v>40923.3</v>
      </c>
      <c r="E8" s="39">
        <v>13609.4</v>
      </c>
      <c r="F8" s="37">
        <f aca="true" t="shared" si="0" ref="F8:F25">E8/D8*100</f>
        <v>33.25587134957347</v>
      </c>
      <c r="G8" s="37">
        <f aca="true" t="shared" si="1" ref="G8:G24">E8-C8</f>
        <v>8554.5</v>
      </c>
    </row>
    <row r="9" spans="1:7" ht="19.5" customHeight="1">
      <c r="A9" s="12">
        <v>2000</v>
      </c>
      <c r="B9" s="10" t="s">
        <v>24</v>
      </c>
      <c r="C9" s="39">
        <v>3333.8</v>
      </c>
      <c r="D9" s="36">
        <v>22396</v>
      </c>
      <c r="E9" s="39">
        <v>7213.1</v>
      </c>
      <c r="F9" s="37">
        <f t="shared" si="0"/>
        <v>32.207090551884264</v>
      </c>
      <c r="G9" s="37">
        <f t="shared" si="1"/>
        <v>3879.3</v>
      </c>
    </row>
    <row r="10" spans="1:7" ht="33" customHeight="1">
      <c r="A10" s="12">
        <v>3000</v>
      </c>
      <c r="B10" s="10" t="s">
        <v>48</v>
      </c>
      <c r="C10" s="39">
        <v>286.2</v>
      </c>
      <c r="D10" s="36">
        <v>11695.5</v>
      </c>
      <c r="E10" s="39">
        <v>6085.8</v>
      </c>
      <c r="F10" s="45">
        <f t="shared" si="0"/>
        <v>52.03539823008849</v>
      </c>
      <c r="G10" s="37">
        <f t="shared" si="1"/>
        <v>5799.6</v>
      </c>
    </row>
    <row r="11" spans="1:7" ht="19.5" customHeight="1">
      <c r="A11" s="12">
        <v>4000</v>
      </c>
      <c r="B11" s="10" t="s">
        <v>2</v>
      </c>
      <c r="C11" s="39">
        <v>292.3</v>
      </c>
      <c r="D11" s="36">
        <v>1790.6</v>
      </c>
      <c r="E11" s="39">
        <v>434</v>
      </c>
      <c r="F11" s="37">
        <f t="shared" si="0"/>
        <v>24.237685691946833</v>
      </c>
      <c r="G11" s="37">
        <f t="shared" si="1"/>
        <v>141.7</v>
      </c>
    </row>
    <row r="12" spans="1:7" ht="19.5" customHeight="1">
      <c r="A12" s="12">
        <v>5000</v>
      </c>
      <c r="B12" s="10" t="s">
        <v>26</v>
      </c>
      <c r="C12" s="39">
        <v>448.7</v>
      </c>
      <c r="D12" s="36">
        <v>1755.2</v>
      </c>
      <c r="E12" s="39">
        <v>428.9</v>
      </c>
      <c r="F12" s="37">
        <f t="shared" si="0"/>
        <v>24.43596171376481</v>
      </c>
      <c r="G12" s="37">
        <f t="shared" si="1"/>
        <v>-19.80000000000001</v>
      </c>
    </row>
    <row r="13" spans="1:7" ht="40.5" customHeight="1">
      <c r="A13" s="12">
        <v>6000</v>
      </c>
      <c r="B13" s="10" t="s">
        <v>25</v>
      </c>
      <c r="C13" s="47">
        <v>1200</v>
      </c>
      <c r="D13" s="39">
        <v>7141.6</v>
      </c>
      <c r="E13" s="39">
        <v>4438.8</v>
      </c>
      <c r="F13" s="37">
        <f t="shared" si="0"/>
        <v>62.15413912848662</v>
      </c>
      <c r="G13" s="37">
        <f t="shared" si="1"/>
        <v>3238.8</v>
      </c>
    </row>
    <row r="14" spans="1:7" ht="40.5" customHeight="1">
      <c r="A14" s="12">
        <v>7100</v>
      </c>
      <c r="B14" s="10" t="s">
        <v>68</v>
      </c>
      <c r="C14" s="47">
        <v>0</v>
      </c>
      <c r="D14" s="39">
        <v>14.8</v>
      </c>
      <c r="E14" s="47">
        <v>0</v>
      </c>
      <c r="F14" s="47">
        <v>0</v>
      </c>
      <c r="G14" s="45">
        <v>0</v>
      </c>
    </row>
    <row r="15" spans="1:7" ht="19.5" customHeight="1">
      <c r="A15" s="27" t="s">
        <v>53</v>
      </c>
      <c r="B15" s="24" t="s">
        <v>49</v>
      </c>
      <c r="C15" s="47">
        <v>3967.4</v>
      </c>
      <c r="D15" s="39">
        <v>236579.1</v>
      </c>
      <c r="E15" s="39">
        <v>1018.4</v>
      </c>
      <c r="F15" s="37">
        <f t="shared" si="0"/>
        <v>0.4304691327340411</v>
      </c>
      <c r="G15" s="45">
        <f t="shared" si="1"/>
        <v>-2949</v>
      </c>
    </row>
    <row r="16" spans="1:7" ht="69" customHeight="1">
      <c r="A16" s="27" t="s">
        <v>50</v>
      </c>
      <c r="B16" s="28" t="s">
        <v>55</v>
      </c>
      <c r="C16" s="39">
        <v>0.8</v>
      </c>
      <c r="D16" s="40">
        <v>12266.3</v>
      </c>
      <c r="E16" s="39">
        <v>2540.9</v>
      </c>
      <c r="F16" s="47">
        <v>0</v>
      </c>
      <c r="G16" s="37">
        <f t="shared" si="1"/>
        <v>2540.1</v>
      </c>
    </row>
    <row r="17" spans="1:7" ht="54" customHeight="1">
      <c r="A17" s="27" t="s">
        <v>54</v>
      </c>
      <c r="B17" s="24" t="s">
        <v>56</v>
      </c>
      <c r="C17" s="39">
        <v>37844.4</v>
      </c>
      <c r="D17" s="40">
        <v>197733.5</v>
      </c>
      <c r="E17" s="47">
        <v>162485</v>
      </c>
      <c r="F17" s="37">
        <f t="shared" si="0"/>
        <v>82.17373383872739</v>
      </c>
      <c r="G17" s="37">
        <f t="shared" si="1"/>
        <v>124640.6</v>
      </c>
    </row>
    <row r="18" spans="1:7" ht="78.75" customHeight="1">
      <c r="A18" s="27" t="s">
        <v>65</v>
      </c>
      <c r="B18" s="24" t="s">
        <v>66</v>
      </c>
      <c r="C18" s="39">
        <v>2492.1</v>
      </c>
      <c r="D18" s="40">
        <v>5359.7</v>
      </c>
      <c r="E18" s="39">
        <v>3510.7</v>
      </c>
      <c r="F18" s="37">
        <f t="shared" si="0"/>
        <v>65.50180047390712</v>
      </c>
      <c r="G18" s="37">
        <f t="shared" si="1"/>
        <v>1018.5999999999999</v>
      </c>
    </row>
    <row r="19" spans="1:7" ht="41.25" customHeight="1">
      <c r="A19" s="26">
        <v>8200</v>
      </c>
      <c r="B19" s="24" t="s">
        <v>57</v>
      </c>
      <c r="C19" s="39">
        <v>390.6</v>
      </c>
      <c r="D19" s="36">
        <v>11114.9</v>
      </c>
      <c r="E19" s="36">
        <v>9062.2</v>
      </c>
      <c r="F19" s="37">
        <f t="shared" si="0"/>
        <v>81.53199758882222</v>
      </c>
      <c r="G19" s="37">
        <f t="shared" si="1"/>
        <v>8671.6</v>
      </c>
    </row>
    <row r="20" spans="1:7" ht="42.75" customHeight="1">
      <c r="A20" s="26">
        <v>8300</v>
      </c>
      <c r="B20" s="24" t="s">
        <v>58</v>
      </c>
      <c r="C20" s="47">
        <v>0</v>
      </c>
      <c r="D20" s="36">
        <v>1861.8</v>
      </c>
      <c r="E20" s="47">
        <v>0</v>
      </c>
      <c r="F20" s="51">
        <f t="shared" si="0"/>
        <v>0</v>
      </c>
      <c r="G20" s="51">
        <f t="shared" si="1"/>
        <v>0</v>
      </c>
    </row>
    <row r="21" spans="1:7" ht="30.75" customHeight="1">
      <c r="A21" s="26">
        <v>8400</v>
      </c>
      <c r="B21" s="10" t="s">
        <v>59</v>
      </c>
      <c r="C21" s="39">
        <v>118.8</v>
      </c>
      <c r="D21" s="47">
        <v>0</v>
      </c>
      <c r="E21" s="47">
        <v>0</v>
      </c>
      <c r="F21" s="52">
        <v>0</v>
      </c>
      <c r="G21" s="51">
        <f t="shared" si="1"/>
        <v>-118.8</v>
      </c>
    </row>
    <row r="22" spans="1:7" ht="41.25" customHeight="1" hidden="1">
      <c r="A22" s="12"/>
      <c r="B22" s="10"/>
      <c r="C22" s="47"/>
      <c r="D22" s="36"/>
      <c r="E22" s="47">
        <v>0</v>
      </c>
      <c r="F22" s="47">
        <v>0</v>
      </c>
      <c r="G22" s="45"/>
    </row>
    <row r="23" spans="1:7" ht="41.25" customHeight="1">
      <c r="A23" s="12">
        <v>8700</v>
      </c>
      <c r="B23" s="10" t="s">
        <v>76</v>
      </c>
      <c r="C23" s="39">
        <v>1537.8</v>
      </c>
      <c r="D23" s="36">
        <v>3305</v>
      </c>
      <c r="E23" s="39">
        <v>149.9</v>
      </c>
      <c r="F23" s="37">
        <f t="shared" si="0"/>
        <v>4.535552193645991</v>
      </c>
      <c r="G23" s="37">
        <f t="shared" si="1"/>
        <v>-1387.8999999999999</v>
      </c>
    </row>
    <row r="24" spans="1:7" ht="41.25" customHeight="1">
      <c r="A24" s="12">
        <v>9000</v>
      </c>
      <c r="B24" s="10" t="s">
        <v>60</v>
      </c>
      <c r="C24" s="47">
        <v>298.4</v>
      </c>
      <c r="D24" s="39">
        <v>28886.6</v>
      </c>
      <c r="E24" s="39">
        <v>26476.6</v>
      </c>
      <c r="F24" s="37">
        <f t="shared" si="0"/>
        <v>91.65703128786357</v>
      </c>
      <c r="G24" s="37">
        <f t="shared" si="1"/>
        <v>26178.199999999997</v>
      </c>
    </row>
    <row r="25" spans="1:7" ht="24.75" customHeight="1">
      <c r="A25" s="11"/>
      <c r="B25" s="11" t="s">
        <v>51</v>
      </c>
      <c r="C25" s="38">
        <f>C7+C8+C9+C10+C11+C12+C13+C15+C16+C17+C18+C19+C20+C21+C23+C24</f>
        <v>57750.50000000001</v>
      </c>
      <c r="D25" s="38">
        <f>D7+D8+D9+D10+D11+D12+D13+D14+D15+D16+D17+D18+D19+D20+D21+D23+D24</f>
        <v>587058.9</v>
      </c>
      <c r="E25" s="38">
        <f>E7+E8+E9+E10+E11+E12+E13+E15+E16+E17+E18+E19+E20+E21+E23+E24</f>
        <v>239174.90000000002</v>
      </c>
      <c r="F25" s="38">
        <f t="shared" si="0"/>
        <v>40.74121012389046</v>
      </c>
      <c r="G25" s="38">
        <f>E25-C25</f>
        <v>181424.40000000002</v>
      </c>
    </row>
    <row r="26" spans="1:7" ht="18.75">
      <c r="A26" s="4"/>
      <c r="B26" s="33"/>
      <c r="C26" s="34"/>
      <c r="D26" s="34"/>
      <c r="E26" s="34"/>
      <c r="F26" s="4"/>
      <c r="G26" s="34"/>
    </row>
    <row r="27" spans="1:7" ht="15.75">
      <c r="A27" s="8"/>
      <c r="B27" s="9"/>
      <c r="C27" s="19"/>
      <c r="D27" s="8"/>
      <c r="E27" s="8"/>
      <c r="F27" s="8"/>
      <c r="G27" s="8"/>
    </row>
    <row r="28" spans="1:7" s="18" customFormat="1" ht="20.25">
      <c r="A28" s="16"/>
      <c r="B28" s="17"/>
      <c r="C28" s="20"/>
      <c r="D28" s="16"/>
      <c r="E28" s="16"/>
      <c r="F28" s="16"/>
      <c r="G28" s="16"/>
    </row>
    <row r="29" spans="1:7" ht="15.75">
      <c r="A29" s="8"/>
      <c r="B29" s="9"/>
      <c r="C29" s="31"/>
      <c r="D29" s="31"/>
      <c r="E29" s="31"/>
      <c r="F29" s="31"/>
      <c r="G29" s="31"/>
    </row>
    <row r="30" spans="1:7" ht="15.75">
      <c r="A30" s="8"/>
      <c r="B30" s="9"/>
      <c r="C30" s="19"/>
      <c r="D30" s="8"/>
      <c r="E30" s="8"/>
      <c r="F30" s="8"/>
      <c r="G30" s="8"/>
    </row>
    <row r="31" spans="1:7" ht="15.75">
      <c r="A31" s="8"/>
      <c r="B31" s="9"/>
      <c r="C31" s="19"/>
      <c r="D31" s="8"/>
      <c r="E31" s="8"/>
      <c r="F31" s="8"/>
      <c r="G31" s="8"/>
    </row>
    <row r="32" spans="1:7" ht="15.75">
      <c r="A32" s="8"/>
      <c r="B32" s="9"/>
      <c r="C32" s="19"/>
      <c r="D32" s="8"/>
      <c r="E32" s="8"/>
      <c r="F32" s="8"/>
      <c r="G32" s="8"/>
    </row>
    <row r="33" spans="1:7" ht="15.75">
      <c r="A33" s="8"/>
      <c r="B33" s="9"/>
      <c r="C33" s="19"/>
      <c r="D33" s="8"/>
      <c r="E33" s="8"/>
      <c r="F33" s="8"/>
      <c r="G33" s="8"/>
    </row>
    <row r="34" spans="1:7" ht="15.75">
      <c r="A34" s="8"/>
      <c r="B34" s="9"/>
      <c r="C34" s="19"/>
      <c r="D34" s="8"/>
      <c r="E34" s="8"/>
      <c r="F34" s="8"/>
      <c r="G34" s="8"/>
    </row>
    <row r="35" spans="1:7" ht="15.75">
      <c r="A35" s="8"/>
      <c r="B35" s="9"/>
      <c r="C35" s="19"/>
      <c r="D35" s="8"/>
      <c r="E35" s="8"/>
      <c r="F35" s="8"/>
      <c r="G35" s="8"/>
    </row>
    <row r="36" spans="1:7" ht="15.75">
      <c r="A36" s="8"/>
      <c r="B36" s="9"/>
      <c r="C36" s="19"/>
      <c r="D36" s="8"/>
      <c r="E36" s="8"/>
      <c r="F36" s="8"/>
      <c r="G36" s="8"/>
    </row>
    <row r="37" spans="1:7" ht="15.75">
      <c r="A37" s="8"/>
      <c r="B37" s="9"/>
      <c r="C37" s="19"/>
      <c r="D37" s="8"/>
      <c r="E37" s="8"/>
      <c r="F37" s="8"/>
      <c r="G37" s="8"/>
    </row>
    <row r="38" spans="1:7" ht="15.75">
      <c r="A38" s="8"/>
      <c r="B38" s="9"/>
      <c r="C38" s="19"/>
      <c r="D38" s="8"/>
      <c r="E38" s="8"/>
      <c r="F38" s="8"/>
      <c r="G38" s="8"/>
    </row>
    <row r="39" spans="1:7" ht="15.75">
      <c r="A39" s="8"/>
      <c r="B39" s="9"/>
      <c r="C39" s="19"/>
      <c r="D39" s="8"/>
      <c r="E39" s="8"/>
      <c r="F39" s="8"/>
      <c r="G39" s="8"/>
    </row>
    <row r="40" spans="1:7" ht="15.75">
      <c r="A40" s="8"/>
      <c r="B40" s="9"/>
      <c r="C40" s="19"/>
      <c r="D40" s="8"/>
      <c r="E40" s="8"/>
      <c r="F40" s="8"/>
      <c r="G40" s="8"/>
    </row>
    <row r="41" spans="1:7" ht="15.75">
      <c r="A41" s="8"/>
      <c r="B41" s="9"/>
      <c r="C41" s="19"/>
      <c r="D41" s="8"/>
      <c r="E41" s="8"/>
      <c r="F41" s="8"/>
      <c r="G41" s="8"/>
    </row>
    <row r="42" spans="1:7" ht="15.75">
      <c r="A42" s="8"/>
      <c r="B42" s="9"/>
      <c r="C42" s="19"/>
      <c r="D42" s="8"/>
      <c r="E42" s="8"/>
      <c r="F42" s="8"/>
      <c r="G42" s="8"/>
    </row>
    <row r="43" spans="1:7" ht="15.75">
      <c r="A43" s="8"/>
      <c r="B43" s="9"/>
      <c r="C43" s="19"/>
      <c r="D43" s="8"/>
      <c r="E43" s="8"/>
      <c r="F43" s="8"/>
      <c r="G43" s="8"/>
    </row>
    <row r="44" spans="1:7" ht="15.75">
      <c r="A44" s="8"/>
      <c r="B44" s="9"/>
      <c r="C44" s="19"/>
      <c r="D44" s="8"/>
      <c r="E44" s="8"/>
      <c r="F44" s="8"/>
      <c r="G44" s="8"/>
    </row>
    <row r="45" spans="1:7" ht="15.75">
      <c r="A45" s="8"/>
      <c r="B45" s="9"/>
      <c r="C45" s="19"/>
      <c r="D45" s="8"/>
      <c r="E45" s="8"/>
      <c r="F45" s="8"/>
      <c r="G45" s="8"/>
    </row>
    <row r="46" spans="1:7" ht="15.75">
      <c r="A46" s="8"/>
      <c r="B46" s="9"/>
      <c r="C46" s="19"/>
      <c r="D46" s="8"/>
      <c r="E46" s="8"/>
      <c r="F46" s="8"/>
      <c r="G46" s="8"/>
    </row>
    <row r="47" spans="1:7" ht="15.75">
      <c r="A47" s="8"/>
      <c r="B47" s="9"/>
      <c r="C47" s="19"/>
      <c r="D47" s="8"/>
      <c r="E47" s="8"/>
      <c r="F47" s="8"/>
      <c r="G47" s="8"/>
    </row>
    <row r="48" spans="1:7" ht="15.75">
      <c r="A48" s="8"/>
      <c r="B48" s="9"/>
      <c r="C48" s="19"/>
      <c r="D48" s="8"/>
      <c r="E48" s="8"/>
      <c r="F48" s="8"/>
      <c r="G48" s="8"/>
    </row>
    <row r="49" spans="1:7" ht="15.75">
      <c r="A49" s="8"/>
      <c r="B49" s="9"/>
      <c r="C49" s="19"/>
      <c r="D49" s="8"/>
      <c r="E49" s="8"/>
      <c r="F49" s="8"/>
      <c r="G49" s="8"/>
    </row>
    <row r="50" spans="1:7" ht="15.75">
      <c r="A50" s="8"/>
      <c r="B50" s="9"/>
      <c r="C50" s="19"/>
      <c r="D50" s="8"/>
      <c r="E50" s="8"/>
      <c r="F50" s="8"/>
      <c r="G50" s="8"/>
    </row>
    <row r="51" spans="1:7" ht="15.75">
      <c r="A51" s="8"/>
      <c r="B51" s="9"/>
      <c r="C51" s="19"/>
      <c r="D51" s="8"/>
      <c r="E51" s="8"/>
      <c r="F51" s="8"/>
      <c r="G51" s="8"/>
    </row>
    <row r="52" spans="1:7" ht="15.75">
      <c r="A52" s="8"/>
      <c r="B52" s="9"/>
      <c r="C52" s="19"/>
      <c r="D52" s="8"/>
      <c r="E52" s="8"/>
      <c r="F52" s="8"/>
      <c r="G52" s="8"/>
    </row>
  </sheetData>
  <sheetProtection/>
  <mergeCells count="3">
    <mergeCell ref="A2:G2"/>
    <mergeCell ref="A4:G4"/>
    <mergeCell ref="A3:G3"/>
  </mergeCells>
  <printOptions/>
  <pageMargins left="0.3937007874015748" right="0" top="0.1968503937007874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2023-10-06T06:17:10Z</cp:lastPrinted>
  <dcterms:created xsi:type="dcterms:W3CDTF">2003-04-14T04:34:14Z</dcterms:created>
  <dcterms:modified xsi:type="dcterms:W3CDTF">2023-10-06T06:17:12Z</dcterms:modified>
  <cp:category/>
  <cp:version/>
  <cp:contentType/>
  <cp:contentStatus/>
</cp:coreProperties>
</file>