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освіта" sheetId="1" r:id="rId1"/>
  </sheets>
  <definedNames>
    <definedName name="_xlnm.Print_Area" localSheetId="0">'освіта'!$A$1:$I$28</definedName>
  </definedNames>
  <calcPr fullCalcOnLoad="1"/>
</workbook>
</file>

<file path=xl/sharedStrings.xml><?xml version="1.0" encoding="utf-8"?>
<sst xmlns="http://schemas.openxmlformats.org/spreadsheetml/2006/main" count="36" uniqueCount="33">
  <si>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</si>
  <si>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</si>
  <si>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</si>
  <si>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</si>
  <si>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</si>
  <si>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РАЗОМ</t>
  </si>
  <si>
    <t>Назва КЕКВ</t>
  </si>
  <si>
    <t>% виконання</t>
  </si>
  <si>
    <t>Порівняльний аналіз</t>
  </si>
  <si>
    <t>Продукти харчування</t>
  </si>
  <si>
    <t>Оплата природного газу</t>
  </si>
  <si>
    <t>Нарахування на оплату праці</t>
  </si>
  <si>
    <t>Використання товарів і послуг</t>
  </si>
  <si>
    <t>Оплата послуг (крім комунальних)</t>
  </si>
  <si>
    <t>Оплата комунальних послуг та енергоносіїв</t>
  </si>
  <si>
    <t>Інші виплати населенню</t>
  </si>
  <si>
    <t>Крім того бюджет розвитку</t>
  </si>
  <si>
    <t>Предмети, матеріали, обладнання та інвентар</t>
  </si>
  <si>
    <t>Медикаменти та перев'язувальні матеріали</t>
  </si>
  <si>
    <t>Оплата водопостачання та водовідведення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</si>
  <si>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</si>
  <si>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</si>
  <si>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</si>
  <si>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Окремі заходи по реалізації регіональних програм</t>
  </si>
  <si>
    <t>Оплата інших енергоносіїв</t>
  </si>
  <si>
    <t>Уточнений план</t>
  </si>
  <si>
    <t>Виконано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</si>
  <si>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тис.грн</t>
  </si>
  <si>
    <t xml:space="preserve"> виконання загального фонду  бюджету Павлоградської міської територіальної громади по галузі "Освіта"</t>
  </si>
  <si>
    <t>2022 рік</t>
  </si>
  <si>
    <t>за 9 місяців 2022-2023 років</t>
  </si>
  <si>
    <t>2023 рік</t>
  </si>
  <si>
    <t>Відхилення 2023 року від 2022 року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</si>
</sst>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,##0.0"/>
    <numFmt numFmtId="196" formatCode="#,##0.000"/>
    <numFmt numFmtId="197" formatCode="#,##0.0000"/>
    <numFmt numFmtId="198" formatCode="#,##0.00000"/>
    <numFmt numFmtId="199" formatCode="#,##0.000000"/>
  </numFmts>
  <fonts count="32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0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8"/>
      <name val="Times New Roman"/>
      <family val="1"/>
    </font>
    <font>
      <b/>
      <i/>
      <sz val="1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195" fontId="0" fillId="0" borderId="0" xfId="0" applyNumberFormat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95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29" sqref="A29:I29"/>
    </sheetView>
  </sheetViews>
  <sheetFormatPr defaultColWidth="9.00390625" defaultRowHeight="12.75"/>
  <cols>
    <col min="1" max="1" width="10.375" style="0" customWidth="1"/>
    <col min="2" max="2" width="80.875" style="0" customWidth="1"/>
    <col min="3" max="3" width="18.875" style="0" customWidth="1"/>
    <col min="4" max="4" width="17.125" style="0" customWidth="1"/>
    <col min="5" max="5" width="13.375" style="0" customWidth="1"/>
    <col min="6" max="6" width="18.375" style="0" customWidth="1"/>
    <col min="7" max="7" width="18.25390625" style="0" customWidth="1"/>
    <col min="8" max="8" width="13.625" style="0" customWidth="1"/>
    <col min="9" max="9" width="21.00390625" style="0" customWidth="1"/>
  </cols>
  <sheetData>
    <row r="1" spans="1:9" s="5" customFormat="1" ht="22.5">
      <c r="A1" s="32"/>
      <c r="B1" s="32"/>
      <c r="C1" s="32"/>
      <c r="D1" s="32"/>
      <c r="E1" s="32"/>
      <c r="F1" s="32"/>
      <c r="G1" s="32"/>
      <c r="H1" s="32"/>
      <c r="I1" s="14">
        <v>7</v>
      </c>
    </row>
    <row r="2" spans="1:9" s="5" customFormat="1" ht="22.5" customHeight="1">
      <c r="A2" s="33" t="s">
        <v>8</v>
      </c>
      <c r="B2" s="33"/>
      <c r="C2" s="33"/>
      <c r="D2" s="33"/>
      <c r="E2" s="33"/>
      <c r="F2" s="33"/>
      <c r="G2" s="33"/>
      <c r="H2" s="33"/>
      <c r="I2" s="33"/>
    </row>
    <row r="3" spans="1:9" s="5" customFormat="1" ht="25.5">
      <c r="A3" s="33" t="s">
        <v>28</v>
      </c>
      <c r="B3" s="33"/>
      <c r="C3" s="33"/>
      <c r="D3" s="33"/>
      <c r="E3" s="33"/>
      <c r="F3" s="33"/>
      <c r="G3" s="33"/>
      <c r="H3" s="33"/>
      <c r="I3" s="33"/>
    </row>
    <row r="4" spans="1:9" s="5" customFormat="1" ht="25.5">
      <c r="A4" s="33" t="s">
        <v>30</v>
      </c>
      <c r="B4" s="33"/>
      <c r="C4" s="33"/>
      <c r="D4" s="33"/>
      <c r="E4" s="33"/>
      <c r="F4" s="33"/>
      <c r="G4" s="33"/>
      <c r="H4" s="33"/>
      <c r="I4" s="33"/>
    </row>
    <row r="5" spans="1:9" s="6" customFormat="1" ht="23.25">
      <c r="A5" s="27" t="s">
        <v>27</v>
      </c>
      <c r="B5" s="27"/>
      <c r="C5" s="27"/>
      <c r="D5" s="27"/>
      <c r="E5" s="27"/>
      <c r="F5" s="27"/>
      <c r="G5" s="27"/>
      <c r="H5" s="27"/>
      <c r="I5" s="27"/>
    </row>
    <row r="6" spans="1:9" s="5" customFormat="1" ht="23.25" customHeight="1">
      <c r="A6" s="28" t="s">
        <v>0</v>
      </c>
      <c r="B6" s="28" t="s">
        <v>6</v>
      </c>
      <c r="C6" s="28" t="s">
        <v>29</v>
      </c>
      <c r="D6" s="28"/>
      <c r="E6" s="28"/>
      <c r="F6" s="28" t="s">
        <v>31</v>
      </c>
      <c r="G6" s="28"/>
      <c r="H6" s="28"/>
      <c r="I6" s="29" t="s">
        <v>32</v>
      </c>
    </row>
    <row r="7" spans="1:9" s="7" customFormat="1" ht="73.5" customHeight="1">
      <c r="A7" s="28"/>
      <c r="B7" s="28"/>
      <c r="C7" s="8" t="s">
        <v>25</v>
      </c>
      <c r="D7" s="8" t="s">
        <v>26</v>
      </c>
      <c r="E7" s="8" t="s">
        <v>7</v>
      </c>
      <c r="F7" s="8" t="s">
        <v>25</v>
      </c>
      <c r="G7" s="8" t="s">
        <v>26</v>
      </c>
      <c r="H7" s="8" t="s">
        <v>7</v>
      </c>
      <c r="I7" s="30"/>
    </row>
    <row r="8" spans="1:9" s="1" customFormat="1" ht="23.25">
      <c r="A8" s="8">
        <v>2111</v>
      </c>
      <c r="B8" s="9" t="s">
        <v>1</v>
      </c>
      <c r="C8" s="24">
        <v>247831.79235</v>
      </c>
      <c r="D8" s="24">
        <v>228062.69645</v>
      </c>
      <c r="E8" s="21">
        <f>D8/C8*100</f>
        <v>92.02318003168813</v>
      </c>
      <c r="F8" s="24">
        <v>233512.698</v>
      </c>
      <c r="G8" s="24">
        <v>215252.113</v>
      </c>
      <c r="H8" s="24">
        <f>G8/F8*100</f>
        <v>92.18004624313836</v>
      </c>
      <c r="I8" s="24">
        <f>G8-D8</f>
        <v>-12810.583449999976</v>
      </c>
    </row>
    <row r="9" spans="1:9" s="1" customFormat="1" ht="23.25">
      <c r="A9" s="8">
        <v>2120</v>
      </c>
      <c r="B9" s="9" t="s">
        <v>11</v>
      </c>
      <c r="C9" s="24">
        <v>57029.46854</v>
      </c>
      <c r="D9" s="24">
        <v>51856.63634</v>
      </c>
      <c r="E9" s="24">
        <f aca="true" t="shared" si="0" ref="E9:E19">D9/C9*100</f>
        <v>90.9295451414354</v>
      </c>
      <c r="F9" s="24">
        <v>52596.44452</v>
      </c>
      <c r="G9" s="24">
        <v>48383.68677</v>
      </c>
      <c r="H9" s="21">
        <f aca="true" t="shared" si="1" ref="H9:H25">G9/F9*100</f>
        <v>91.99041344249405</v>
      </c>
      <c r="I9" s="21">
        <f>G9-D9</f>
        <v>-3472.949569999997</v>
      </c>
    </row>
    <row r="10" spans="1:9" s="2" customFormat="1" ht="22.5">
      <c r="A10" s="10">
        <v>2200</v>
      </c>
      <c r="B10" s="11" t="s">
        <v>12</v>
      </c>
      <c r="C10" s="25">
        <f>C11+C12+C13+C14+C15+C16+C22</f>
        <v>68176.39782</v>
      </c>
      <c r="D10" s="25">
        <f>D11+D12+D13+D14+D15+D16+D22</f>
        <v>39640.13474</v>
      </c>
      <c r="E10" s="25">
        <f t="shared" si="0"/>
        <v>58.14348661344396</v>
      </c>
      <c r="F10" s="25">
        <f>F11+F12+F13+F14+F15+F16+F22</f>
        <v>95596.05</v>
      </c>
      <c r="G10" s="25">
        <f>G11+G12+G13+G14+G15+G16+G22</f>
        <v>53913.03633999999</v>
      </c>
      <c r="H10" s="25">
        <f t="shared" si="1"/>
        <v>56.396719676179075</v>
      </c>
      <c r="I10" s="25">
        <f>I11+I12+I13+I14+I15+I16+I22</f>
        <v>14272.9016</v>
      </c>
    </row>
    <row r="11" spans="1:9" s="1" customFormat="1" ht="31.5" customHeight="1">
      <c r="A11" s="8">
        <v>2210</v>
      </c>
      <c r="B11" s="9" t="s">
        <v>17</v>
      </c>
      <c r="C11" s="24">
        <v>3853.3155</v>
      </c>
      <c r="D11" s="24">
        <v>1874.27213</v>
      </c>
      <c r="E11" s="24">
        <f t="shared" si="0"/>
        <v>48.6405052999164</v>
      </c>
      <c r="F11" s="24">
        <v>7168.944</v>
      </c>
      <c r="G11" s="24">
        <v>4519.39547</v>
      </c>
      <c r="H11" s="24">
        <f t="shared" si="1"/>
        <v>63.04129966700815</v>
      </c>
      <c r="I11" s="24">
        <f>G11-D11</f>
        <v>2645.12334</v>
      </c>
    </row>
    <row r="12" spans="1:9" s="1" customFormat="1" ht="29.25" customHeight="1">
      <c r="A12" s="8">
        <v>2220</v>
      </c>
      <c r="B12" s="9" t="s">
        <v>18</v>
      </c>
      <c r="C12" s="24">
        <v>355.59014</v>
      </c>
      <c r="D12" s="24">
        <v>236.86198</v>
      </c>
      <c r="E12" s="24">
        <f t="shared" si="0"/>
        <v>66.6109527108935</v>
      </c>
      <c r="F12" s="24">
        <v>203.199</v>
      </c>
      <c r="G12" s="24">
        <v>28.74654</v>
      </c>
      <c r="H12" s="24">
        <f t="shared" si="1"/>
        <v>14.146988912347009</v>
      </c>
      <c r="I12" s="24">
        <f>G12-D12</f>
        <v>-208.11543999999998</v>
      </c>
    </row>
    <row r="13" spans="1:9" s="1" customFormat="1" ht="23.25">
      <c r="A13" s="8">
        <v>2230</v>
      </c>
      <c r="B13" s="9" t="s">
        <v>9</v>
      </c>
      <c r="C13" s="24">
        <v>9477.33148</v>
      </c>
      <c r="D13" s="24">
        <v>1544.51888</v>
      </c>
      <c r="E13" s="24">
        <f t="shared" si="0"/>
        <v>16.29698067709667</v>
      </c>
      <c r="F13" s="24">
        <v>4048.076</v>
      </c>
      <c r="G13" s="21">
        <v>0</v>
      </c>
      <c r="H13" s="21">
        <f t="shared" si="1"/>
        <v>0</v>
      </c>
      <c r="I13" s="24">
        <f>G13-D13</f>
        <v>-1544.51888</v>
      </c>
    </row>
    <row r="14" spans="1:9" s="1" customFormat="1" ht="23.25">
      <c r="A14" s="8">
        <v>2240</v>
      </c>
      <c r="B14" s="9" t="s">
        <v>13</v>
      </c>
      <c r="C14" s="24">
        <v>9512.63418</v>
      </c>
      <c r="D14" s="24">
        <v>2640.62411</v>
      </c>
      <c r="E14" s="24">
        <f t="shared" si="0"/>
        <v>27.75912602160005</v>
      </c>
      <c r="F14" s="24">
        <v>43035.366</v>
      </c>
      <c r="G14" s="24">
        <v>24208.29051</v>
      </c>
      <c r="H14" s="24">
        <f t="shared" si="1"/>
        <v>56.25208464591657</v>
      </c>
      <c r="I14" s="21">
        <f>G14-D14</f>
        <v>21567.6664</v>
      </c>
    </row>
    <row r="15" spans="1:9" s="1" customFormat="1" ht="23.25">
      <c r="A15" s="8">
        <v>2250</v>
      </c>
      <c r="B15" s="9" t="s">
        <v>2</v>
      </c>
      <c r="C15" s="24">
        <v>312.857</v>
      </c>
      <c r="D15" s="21">
        <v>62.58007</v>
      </c>
      <c r="E15" s="24">
        <f t="shared" si="0"/>
        <v>20.002771234142113</v>
      </c>
      <c r="F15" s="24">
        <v>291.593</v>
      </c>
      <c r="G15" s="21">
        <v>34.89408</v>
      </c>
      <c r="H15" s="21">
        <f t="shared" si="1"/>
        <v>11.966707019715837</v>
      </c>
      <c r="I15" s="24">
        <f>G15-D15</f>
        <v>-27.685989999999997</v>
      </c>
    </row>
    <row r="16" spans="1:9" s="2" customFormat="1" ht="35.25" customHeight="1">
      <c r="A16" s="10">
        <v>2270</v>
      </c>
      <c r="B16" s="11" t="s">
        <v>14</v>
      </c>
      <c r="C16" s="25">
        <f>SUM(C17:C21)</f>
        <v>44133.72552</v>
      </c>
      <c r="D16" s="25">
        <f>SUM(D17:D21)</f>
        <v>33255.445569999996</v>
      </c>
      <c r="E16" s="25">
        <f t="shared" si="0"/>
        <v>75.35154845454795</v>
      </c>
      <c r="F16" s="25">
        <f>SUM(F17:F21)</f>
        <v>40228.425</v>
      </c>
      <c r="G16" s="25">
        <f>SUM(G17:G21)</f>
        <v>25079.00974</v>
      </c>
      <c r="H16" s="25">
        <f t="shared" si="1"/>
        <v>62.3415153339958</v>
      </c>
      <c r="I16" s="25">
        <f>SUM(I17:I21)</f>
        <v>-8176.4358299999985</v>
      </c>
    </row>
    <row r="17" spans="1:9" s="1" customFormat="1" ht="23.25">
      <c r="A17" s="8">
        <v>2271</v>
      </c>
      <c r="B17" s="9" t="s">
        <v>3</v>
      </c>
      <c r="C17" s="24">
        <v>33184.81241</v>
      </c>
      <c r="D17" s="24">
        <v>27134.05342</v>
      </c>
      <c r="E17" s="24">
        <f t="shared" si="0"/>
        <v>81.76648125882838</v>
      </c>
      <c r="F17" s="24">
        <v>27577.583</v>
      </c>
      <c r="G17" s="24">
        <v>20901.34112</v>
      </c>
      <c r="H17" s="24">
        <f t="shared" si="1"/>
        <v>75.79105507542123</v>
      </c>
      <c r="I17" s="21">
        <f aca="true" t="shared" si="2" ref="I17:I22">G17-D17</f>
        <v>-6232.712299999999</v>
      </c>
    </row>
    <row r="18" spans="1:9" s="1" customFormat="1" ht="33.75" customHeight="1">
      <c r="A18" s="8">
        <v>2272</v>
      </c>
      <c r="B18" s="9" t="s">
        <v>19</v>
      </c>
      <c r="C18" s="21">
        <v>1719.01046</v>
      </c>
      <c r="D18" s="24">
        <v>747.67759</v>
      </c>
      <c r="E18" s="24">
        <f t="shared" si="0"/>
        <v>43.49465040486141</v>
      </c>
      <c r="F18" s="24">
        <v>1785.87</v>
      </c>
      <c r="G18" s="24">
        <v>448.35285</v>
      </c>
      <c r="H18" s="24">
        <f t="shared" si="1"/>
        <v>25.105570394261623</v>
      </c>
      <c r="I18" s="24">
        <f t="shared" si="2"/>
        <v>-299.32474</v>
      </c>
    </row>
    <row r="19" spans="1:9" s="1" customFormat="1" ht="23.25">
      <c r="A19" s="8">
        <v>2273</v>
      </c>
      <c r="B19" s="9" t="s">
        <v>4</v>
      </c>
      <c r="C19" s="24">
        <v>7772.31818</v>
      </c>
      <c r="D19" s="24">
        <v>4022.16522</v>
      </c>
      <c r="E19" s="24">
        <f t="shared" si="0"/>
        <v>51.749878567117534</v>
      </c>
      <c r="F19" s="24">
        <v>8625.426</v>
      </c>
      <c r="G19" s="24">
        <v>1898.94646</v>
      </c>
      <c r="H19" s="24">
        <f t="shared" si="1"/>
        <v>22.015683167416892</v>
      </c>
      <c r="I19" s="24">
        <f t="shared" si="2"/>
        <v>-2123.2187599999997</v>
      </c>
    </row>
    <row r="20" spans="1:9" s="1" customFormat="1" ht="33.75" customHeight="1" hidden="1">
      <c r="A20" s="8">
        <v>2274</v>
      </c>
      <c r="B20" s="9" t="s">
        <v>10</v>
      </c>
      <c r="C20" s="24"/>
      <c r="D20" s="24"/>
      <c r="E20" s="24"/>
      <c r="F20" s="24"/>
      <c r="G20" s="24"/>
      <c r="H20" s="24"/>
      <c r="I20" s="24">
        <f t="shared" si="2"/>
        <v>0</v>
      </c>
    </row>
    <row r="21" spans="1:9" s="1" customFormat="1" ht="23.25">
      <c r="A21" s="8">
        <v>2275</v>
      </c>
      <c r="B21" s="9" t="s">
        <v>24</v>
      </c>
      <c r="C21" s="24">
        <v>1457.58447</v>
      </c>
      <c r="D21" s="24">
        <v>1351.54934</v>
      </c>
      <c r="E21" s="24">
        <f>D21/C21*100</f>
        <v>92.72528404477306</v>
      </c>
      <c r="F21" s="24">
        <v>2239.546</v>
      </c>
      <c r="G21" s="24">
        <v>1830.36931</v>
      </c>
      <c r="H21" s="24">
        <f t="shared" si="1"/>
        <v>81.72948043933906</v>
      </c>
      <c r="I21" s="21">
        <f t="shared" si="2"/>
        <v>478.81997</v>
      </c>
    </row>
    <row r="22" spans="1:9" s="1" customFormat="1" ht="28.5" customHeight="1">
      <c r="A22" s="8">
        <v>2282</v>
      </c>
      <c r="B22" s="9" t="s">
        <v>23</v>
      </c>
      <c r="C22" s="24">
        <v>530.944</v>
      </c>
      <c r="D22" s="24">
        <v>25.832</v>
      </c>
      <c r="E22" s="24">
        <f>D22/C22*100</f>
        <v>4.865296528447445</v>
      </c>
      <c r="F22" s="24">
        <v>620.447</v>
      </c>
      <c r="G22" s="24">
        <v>42.7</v>
      </c>
      <c r="H22" s="24">
        <f t="shared" si="1"/>
        <v>6.8821349768795725</v>
      </c>
      <c r="I22" s="24">
        <f t="shared" si="2"/>
        <v>16.868000000000002</v>
      </c>
    </row>
    <row r="23" spans="1:9" s="1" customFormat="1" ht="23.25">
      <c r="A23" s="8">
        <v>2730</v>
      </c>
      <c r="B23" s="9" t="s">
        <v>15</v>
      </c>
      <c r="C23" s="24">
        <v>205.832</v>
      </c>
      <c r="D23" s="24">
        <v>79.814</v>
      </c>
      <c r="E23" s="24">
        <f>D23/C23*100</f>
        <v>38.776283571067665</v>
      </c>
      <c r="F23" s="24">
        <v>140.064</v>
      </c>
      <c r="G23" s="24">
        <v>36.2</v>
      </c>
      <c r="H23" s="24">
        <f t="shared" si="1"/>
        <v>25.84532785012566</v>
      </c>
      <c r="I23" s="24">
        <f>G23-D23</f>
        <v>-43.61399999999999</v>
      </c>
    </row>
    <row r="24" spans="1:9" s="1" customFormat="1" ht="23.25">
      <c r="A24" s="8">
        <v>2800</v>
      </c>
      <c r="B24" s="9" t="s">
        <v>20</v>
      </c>
      <c r="C24" s="24">
        <v>165.612</v>
      </c>
      <c r="D24" s="24">
        <v>36.07815</v>
      </c>
      <c r="E24" s="24">
        <f>D24/C24*100</f>
        <v>21.784743859140644</v>
      </c>
      <c r="F24" s="21">
        <v>210.951</v>
      </c>
      <c r="G24" s="24">
        <v>16.75248</v>
      </c>
      <c r="H24" s="24">
        <f t="shared" si="1"/>
        <v>7.941408194320007</v>
      </c>
      <c r="I24" s="24">
        <f>G24-D24</f>
        <v>-19.325670000000002</v>
      </c>
    </row>
    <row r="25" spans="1:9" s="1" customFormat="1" ht="22.5">
      <c r="A25" s="12"/>
      <c r="B25" s="12" t="s">
        <v>5</v>
      </c>
      <c r="C25" s="25">
        <f>C8+C9+C10+C23+C24</f>
        <v>373409.10271000006</v>
      </c>
      <c r="D25" s="25">
        <f>D8+D9+D10+D23+D24</f>
        <v>319675.35968000005</v>
      </c>
      <c r="E25" s="25">
        <f>D25/C25*100</f>
        <v>85.60995362993839</v>
      </c>
      <c r="F25" s="25">
        <f>F8+F9+F10+F23+F24</f>
        <v>382056.20752</v>
      </c>
      <c r="G25" s="25">
        <f>G8+G9+G10+G23+G24</f>
        <v>317601.78859000007</v>
      </c>
      <c r="H25" s="25">
        <f t="shared" si="1"/>
        <v>83.12959777610057</v>
      </c>
      <c r="I25" s="22">
        <f>I8+I9+I10+I23+I24</f>
        <v>-2073.5710899999744</v>
      </c>
    </row>
    <row r="26" spans="1:9" s="1" customFormat="1" ht="23.25">
      <c r="A26" s="10"/>
      <c r="B26" s="13" t="s">
        <v>16</v>
      </c>
      <c r="C26" s="23"/>
      <c r="D26" s="23"/>
      <c r="E26" s="21"/>
      <c r="F26" s="23"/>
      <c r="G26" s="23"/>
      <c r="H26" s="21"/>
      <c r="I26" s="21"/>
    </row>
    <row r="27" spans="1:9" s="1" customFormat="1" ht="46.5">
      <c r="A27" s="8">
        <v>3110</v>
      </c>
      <c r="B27" s="9" t="s">
        <v>21</v>
      </c>
      <c r="C27" s="21">
        <v>70</v>
      </c>
      <c r="D27" s="21">
        <v>0</v>
      </c>
      <c r="E27" s="21">
        <f>D27/C27*100</f>
        <v>0</v>
      </c>
      <c r="F27" s="21">
        <v>418.5</v>
      </c>
      <c r="G27" s="21">
        <v>170.461</v>
      </c>
      <c r="H27" s="21">
        <f>G27/F27*100</f>
        <v>40.731421744324976</v>
      </c>
      <c r="I27" s="21">
        <f>G27-D27</f>
        <v>170.461</v>
      </c>
    </row>
    <row r="28" spans="1:9" s="1" customFormat="1" ht="27" customHeight="1">
      <c r="A28" s="8">
        <v>3132</v>
      </c>
      <c r="B28" s="9" t="s">
        <v>22</v>
      </c>
      <c r="C28" s="21">
        <f>49.71+2660</f>
        <v>2709.71</v>
      </c>
      <c r="D28" s="21">
        <v>0</v>
      </c>
      <c r="E28" s="21">
        <f>D28/C28*100</f>
        <v>0</v>
      </c>
      <c r="F28" s="21">
        <v>15766.354</v>
      </c>
      <c r="G28" s="21">
        <v>4905.76821</v>
      </c>
      <c r="H28" s="21">
        <f>G28/F28*100</f>
        <v>31.115425988785994</v>
      </c>
      <c r="I28" s="21">
        <f>G28-D28</f>
        <v>4905.76821</v>
      </c>
    </row>
    <row r="29" spans="1:10" s="20" customFormat="1" ht="35.25" customHeight="1">
      <c r="A29" s="31"/>
      <c r="B29" s="31"/>
      <c r="C29" s="31"/>
      <c r="D29" s="31"/>
      <c r="E29" s="31"/>
      <c r="F29" s="31"/>
      <c r="G29" s="31"/>
      <c r="H29" s="31"/>
      <c r="I29" s="31"/>
      <c r="J29" s="19"/>
    </row>
    <row r="30" spans="1:10" s="18" customFormat="1" ht="29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2" s="15" customFormat="1" ht="23.25">
      <c r="A31" s="26"/>
      <c r="B31" s="26"/>
    </row>
    <row r="32" spans="6:9" s="1" customFormat="1" ht="12.75">
      <c r="F32" s="3"/>
      <c r="I32" s="16"/>
    </row>
    <row r="33" s="1" customFormat="1" ht="12.75">
      <c r="F33" s="3"/>
    </row>
    <row r="34" s="1" customFormat="1" ht="12.75">
      <c r="F34" s="3"/>
    </row>
    <row r="35" s="1" customFormat="1" ht="12.75">
      <c r="F35" s="3"/>
    </row>
    <row r="36" s="1" customFormat="1" ht="12.75">
      <c r="F36" s="3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</sheetData>
  <sheetProtection/>
  <mergeCells count="12">
    <mergeCell ref="A1:H1"/>
    <mergeCell ref="A2:I2"/>
    <mergeCell ref="A3:I3"/>
    <mergeCell ref="A4:I4"/>
    <mergeCell ref="A31:B31"/>
    <mergeCell ref="A5:I5"/>
    <mergeCell ref="A6:A7"/>
    <mergeCell ref="B6:B7"/>
    <mergeCell ref="I6:I7"/>
    <mergeCell ref="C6:E6"/>
    <mergeCell ref="A29:I29"/>
    <mergeCell ref="F6:H6"/>
  </mergeCells>
  <printOptions/>
  <pageMargins left="0" right="0" top="0" bottom="0.1968503937007874" header="0.1968503937007874" footer="0.1968503937007874"/>
  <pageSetup horizontalDpi="240" verticalDpi="24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2022-10-13T06:48:38Z</cp:lastPrinted>
  <dcterms:created xsi:type="dcterms:W3CDTF">2001-12-07T05:58:10Z</dcterms:created>
  <dcterms:modified xsi:type="dcterms:W3CDTF">2023-10-04T08:00:49Z</dcterms:modified>
  <cp:category/>
  <cp:version/>
  <cp:contentType/>
  <cp:contentStatus/>
</cp:coreProperties>
</file>