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'звіт'!$A$1:$AD$42</definedName>
  </definedNames>
  <calcPr fullCalcOnLoad="1"/>
</workbook>
</file>

<file path=xl/sharedStrings.xml><?xml version="1.0" encoding="utf-8"?>
<sst xmlns="http://schemas.openxmlformats.org/spreadsheetml/2006/main" count="98" uniqueCount="69">
  <si>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</si>
  <si>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</si>
  <si>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</si>
  <si>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</si>
  <si>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</si>
  <si>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</si>
  <si>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</si>
  <si>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</si>
  <si>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</si>
  <si>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</si>
  <si>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</si>
  <si>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</si>
  <si>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</si>
  <si>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</si>
  <si>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електроенергія</t>
  </si>
  <si>
    <t>Оплата послуг (крім комунальних)-всього</t>
  </si>
  <si>
    <t>відсотки банку</t>
  </si>
  <si>
    <t>автопослуги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</si>
  <si>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</si>
  <si>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</si>
  <si>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</si>
  <si>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</si>
  <si>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</si>
  <si>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</si>
  <si>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</si>
  <si>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</si>
  <si>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1.4</t>
  </si>
  <si>
    <t>1.4.2</t>
  </si>
  <si>
    <t>1.5</t>
  </si>
  <si>
    <t>1.5.1</t>
  </si>
  <si>
    <t>1.5.2</t>
  </si>
  <si>
    <t>1.5.3</t>
  </si>
  <si>
    <t>1.5.4</t>
  </si>
  <si>
    <t>1.6</t>
  </si>
  <si>
    <t>1.6.1</t>
  </si>
  <si>
    <t>1.6.2</t>
  </si>
  <si>
    <t>2</t>
  </si>
  <si>
    <t>Інші видатки-всього</t>
  </si>
  <si>
    <t xml:space="preserve">господарчі товари </t>
  </si>
  <si>
    <t>запчастини</t>
  </si>
  <si>
    <t>підпис</t>
  </si>
  <si>
    <t>водопостачання, вивіз ТПВ</t>
  </si>
  <si>
    <t>інші (крупні суми розшифрувати): видатки на відрядження</t>
  </si>
  <si>
    <t>Назва видатків, об'єктів</t>
  </si>
  <si>
    <t xml:space="preserve"> </t>
  </si>
  <si>
    <t>послуги зв'язку, інтернет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</si>
  <si>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</si>
  <si>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</si>
  <si>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</si>
  <si>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Спеціальний фонд-всього (тис.грн.):</t>
  </si>
  <si>
    <t>1.4.1</t>
  </si>
  <si>
    <t>КПКВКМБ 1216030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</si>
  <si>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</si>
  <si>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інші (розшифрувати) : електротовари, фарба для розмітки доріг, дорожні знаки, комп'ютерне обладнання, канцтовари та ін.</t>
  </si>
  <si>
    <t>інші послуги (крупні суми розшифрувати): пломб./розпл., технічна перевірка лічильників, обслуговування комп. техніки, навчання; програмне забезпечення та ін.</t>
  </si>
  <si>
    <t>квітень</t>
  </si>
  <si>
    <t>травень</t>
  </si>
  <si>
    <t>червень</t>
  </si>
  <si>
    <t>КП "ПАВЛОГРАД-СВІТЛО" ПМР</t>
  </si>
  <si>
    <t>Борис СІНЮКОВ</t>
  </si>
  <si>
    <t>липень</t>
  </si>
  <si>
    <t>серпень</t>
  </si>
  <si>
    <t>вересень</t>
  </si>
  <si>
    <t>Звіт про використання бюджетних коштів за 2023 рік</t>
  </si>
  <si>
    <t xml:space="preserve"> 2023 рік</t>
  </si>
  <si>
    <t>жовтень</t>
  </si>
  <si>
    <t>листопад</t>
  </si>
  <si>
    <t>грудень</t>
  </si>
  <si>
    <t>податки (земельний податок)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</si>
</sst>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0000000"/>
    <numFmt numFmtId="195" formatCode="0.000000000"/>
    <numFmt numFmtId="196" formatCode="0.00000000"/>
    <numFmt numFmtId="197" formatCode="[$-FC19]d\ mmmm\ yyyy\ &quot;г.&quot;"/>
    <numFmt numFmtId="198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sz val="3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198" fontId="48" fillId="0" borderId="11" xfId="0" applyNumberFormat="1" applyFont="1" applyFill="1" applyBorder="1" applyAlignment="1">
      <alignment horizontal="center" vertical="center"/>
    </xf>
    <xf numFmtId="198" fontId="48" fillId="0" borderId="11" xfId="0" applyNumberFormat="1" applyFont="1" applyBorder="1" applyAlignment="1">
      <alignment horizontal="center" vertical="center"/>
    </xf>
    <xf numFmtId="198" fontId="48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98" fontId="48" fillId="0" borderId="0" xfId="0" applyNumberFormat="1" applyFont="1" applyFill="1" applyBorder="1" applyAlignment="1">
      <alignment horizontal="center" vertical="center"/>
    </xf>
    <xf numFmtId="198" fontId="48" fillId="0" borderId="12" xfId="0" applyNumberFormat="1" applyFont="1" applyFill="1" applyBorder="1" applyAlignment="1">
      <alignment horizontal="center" vertical="center"/>
    </xf>
    <xf numFmtId="198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98" fontId="7" fillId="0" borderId="11" xfId="0" applyNumberFormat="1" applyFont="1" applyBorder="1" applyAlignment="1">
      <alignment horizontal="center" vertical="center"/>
    </xf>
    <xf numFmtId="198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8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 textRotation="90"/>
    </xf>
    <xf numFmtId="49" fontId="7" fillId="33" borderId="10" xfId="0" applyNumberFormat="1" applyFont="1" applyFill="1" applyBorder="1" applyAlignment="1">
      <alignment horizontal="center" vertical="center"/>
    </xf>
    <xf numFmtId="198" fontId="7" fillId="33" borderId="11" xfId="0" applyNumberFormat="1" applyFont="1" applyFill="1" applyBorder="1" applyAlignment="1">
      <alignment horizontal="center" vertical="center"/>
    </xf>
    <xf numFmtId="198" fontId="7" fillId="33" borderId="13" xfId="0" applyNumberFormat="1" applyFont="1" applyFill="1" applyBorder="1" applyAlignment="1">
      <alignment horizontal="center" vertical="center"/>
    </xf>
    <xf numFmtId="198" fontId="7" fillId="3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34" borderId="18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198" fontId="48" fillId="34" borderId="11" xfId="0" applyNumberFormat="1" applyFont="1" applyFill="1" applyBorder="1" applyAlignment="1">
      <alignment horizontal="center" vertical="center"/>
    </xf>
    <xf numFmtId="198" fontId="48" fillId="34" borderId="20" xfId="0" applyNumberFormat="1" applyFont="1" applyFill="1" applyBorder="1" applyAlignment="1">
      <alignment horizontal="center" vertical="center"/>
    </xf>
    <xf numFmtId="198" fontId="7" fillId="34" borderId="21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98" fontId="7" fillId="34" borderId="11" xfId="0" applyNumberFormat="1" applyFont="1" applyFill="1" applyBorder="1" applyAlignment="1">
      <alignment horizontal="center" vertical="center"/>
    </xf>
    <xf numFmtId="198" fontId="7" fillId="34" borderId="13" xfId="0" applyNumberFormat="1" applyFont="1" applyFill="1" applyBorder="1" applyAlignment="1">
      <alignment horizontal="center" vertical="center"/>
    </xf>
    <xf numFmtId="198" fontId="7" fillId="0" borderId="14" xfId="0" applyNumberFormat="1" applyFont="1" applyFill="1" applyBorder="1" applyAlignment="1">
      <alignment horizontal="center" vertical="center"/>
    </xf>
    <xf numFmtId="198" fontId="7" fillId="0" borderId="13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33" borderId="12" xfId="0" applyFont="1" applyFill="1" applyBorder="1" applyAlignment="1">
      <alignment horizontal="justify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justify" vertical="center"/>
    </xf>
    <xf numFmtId="0" fontId="6" fillId="34" borderId="12" xfId="0" applyFont="1" applyFill="1" applyBorder="1" applyAlignment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6" fillId="34" borderId="17" xfId="0" applyFont="1" applyFill="1" applyBorder="1" applyAlignment="1">
      <alignment horizontal="justify" vertical="center"/>
    </xf>
    <xf numFmtId="0" fontId="6" fillId="0" borderId="18" xfId="0" applyFont="1" applyBorder="1" applyAlignment="1">
      <alignment horizontal="center" vertical="center" textRotation="90"/>
    </xf>
    <xf numFmtId="198" fontId="48" fillId="34" borderId="10" xfId="0" applyNumberFormat="1" applyFont="1" applyFill="1" applyBorder="1" applyAlignment="1">
      <alignment horizontal="center" vertical="center"/>
    </xf>
    <xf numFmtId="198" fontId="48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>
      <alignment horizontal="center" vertical="center"/>
    </xf>
    <xf numFmtId="198" fontId="7" fillId="34" borderId="18" xfId="0" applyNumberFormat="1" applyFont="1" applyFill="1" applyBorder="1" applyAlignment="1">
      <alignment horizontal="center" vertical="center"/>
    </xf>
    <xf numFmtId="198" fontId="7" fillId="34" borderId="16" xfId="0" applyNumberFormat="1" applyFont="1" applyFill="1" applyBorder="1" applyAlignment="1">
      <alignment horizontal="center" vertical="center"/>
    </xf>
    <xf numFmtId="198" fontId="48" fillId="34" borderId="16" xfId="0" applyNumberFormat="1" applyFont="1" applyFill="1" applyBorder="1" applyAlignment="1">
      <alignment horizontal="center" vertical="center"/>
    </xf>
    <xf numFmtId="198" fontId="7" fillId="34" borderId="24" xfId="0" applyNumberFormat="1" applyFont="1" applyFill="1" applyBorder="1" applyAlignment="1">
      <alignment horizontal="center" vertical="center"/>
    </xf>
    <xf numFmtId="198" fontId="48" fillId="34" borderId="25" xfId="0" applyNumberFormat="1" applyFont="1" applyFill="1" applyBorder="1" applyAlignment="1">
      <alignment horizontal="center" vertical="center"/>
    </xf>
    <xf numFmtId="198" fontId="48" fillId="0" borderId="26" xfId="0" applyNumberFormat="1" applyFont="1" applyFill="1" applyBorder="1" applyAlignment="1">
      <alignment horizontal="center" vertical="center"/>
    </xf>
    <xf numFmtId="198" fontId="48" fillId="0" borderId="25" xfId="0" applyNumberFormat="1" applyFont="1" applyFill="1" applyBorder="1" applyAlignment="1">
      <alignment horizontal="center" vertical="center"/>
    </xf>
    <xf numFmtId="198" fontId="48" fillId="33" borderId="25" xfId="0" applyNumberFormat="1" applyFont="1" applyFill="1" applyBorder="1" applyAlignment="1">
      <alignment horizontal="center" vertical="center"/>
    </xf>
    <xf numFmtId="198" fontId="48" fillId="34" borderId="19" xfId="0" applyNumberFormat="1" applyFont="1" applyFill="1" applyBorder="1" applyAlignment="1">
      <alignment horizontal="center" vertical="center"/>
    </xf>
    <xf numFmtId="198" fontId="48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40" zoomScaleNormal="40" zoomScalePageLayoutView="0" workbookViewId="0" topLeftCell="A19">
      <selection activeCell="B31" sqref="B31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1.875" style="0" customWidth="1"/>
    <col min="4" max="4" width="22.25390625" style="0" customWidth="1"/>
    <col min="5" max="5" width="23.00390625" style="0" customWidth="1"/>
    <col min="6" max="6" width="21.875" style="0" customWidth="1"/>
    <col min="7" max="7" width="19.25390625" style="0" customWidth="1"/>
    <col min="8" max="8" width="22.25390625" style="0" customWidth="1"/>
    <col min="9" max="9" width="20.375" style="0" customWidth="1"/>
    <col min="10" max="10" width="20.125" style="0" customWidth="1"/>
    <col min="11" max="29" width="20.375" style="0" customWidth="1"/>
    <col min="30" max="30" width="25.00390625" style="0" customWidth="1"/>
  </cols>
  <sheetData>
    <row r="1" spans="1:30" ht="64.5" customHeight="1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0" ht="63" customHeight="1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ht="40.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ht="57.75" customHeight="1" thickBot="1">
      <c r="A4" s="84" t="s">
        <v>51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1:30" ht="48" customHeight="1">
      <c r="A5" s="69" t="s">
        <v>1</v>
      </c>
      <c r="B5" s="90" t="s">
        <v>43</v>
      </c>
      <c r="C5" s="72" t="s">
        <v>64</v>
      </c>
      <c r="D5" s="73"/>
      <c r="E5" s="74"/>
      <c r="F5" s="66" t="s">
        <v>5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8"/>
      <c r="AD5" s="79" t="s">
        <v>47</v>
      </c>
    </row>
    <row r="6" spans="1:30" ht="56.25" customHeight="1">
      <c r="A6" s="70"/>
      <c r="B6" s="91"/>
      <c r="C6" s="75"/>
      <c r="D6" s="76"/>
      <c r="E6" s="77"/>
      <c r="F6" s="82" t="s">
        <v>6</v>
      </c>
      <c r="G6" s="83"/>
      <c r="H6" s="82" t="s">
        <v>7</v>
      </c>
      <c r="I6" s="83"/>
      <c r="J6" s="82" t="s">
        <v>8</v>
      </c>
      <c r="K6" s="83"/>
      <c r="L6" s="82" t="s">
        <v>55</v>
      </c>
      <c r="M6" s="83"/>
      <c r="N6" s="82" t="s">
        <v>56</v>
      </c>
      <c r="O6" s="83"/>
      <c r="P6" s="82" t="s">
        <v>57</v>
      </c>
      <c r="Q6" s="83"/>
      <c r="R6" s="82" t="s">
        <v>60</v>
      </c>
      <c r="S6" s="83"/>
      <c r="T6" s="82" t="s">
        <v>61</v>
      </c>
      <c r="U6" s="83"/>
      <c r="V6" s="82" t="s">
        <v>62</v>
      </c>
      <c r="W6" s="83"/>
      <c r="X6" s="82" t="s">
        <v>65</v>
      </c>
      <c r="Y6" s="83"/>
      <c r="Z6" s="82" t="s">
        <v>66</v>
      </c>
      <c r="AA6" s="83"/>
      <c r="AB6" s="82" t="s">
        <v>67</v>
      </c>
      <c r="AC6" s="83"/>
      <c r="AD6" s="80"/>
    </row>
    <row r="7" spans="1:30" ht="207.75" customHeight="1" thickBot="1">
      <c r="A7" s="71"/>
      <c r="B7" s="92"/>
      <c r="C7" s="47" t="s">
        <v>2</v>
      </c>
      <c r="D7" s="21" t="s">
        <v>3</v>
      </c>
      <c r="E7" s="23" t="s">
        <v>4</v>
      </c>
      <c r="F7" s="21" t="s">
        <v>2</v>
      </c>
      <c r="G7" s="21" t="s">
        <v>3</v>
      </c>
      <c r="H7" s="21" t="s">
        <v>2</v>
      </c>
      <c r="I7" s="21" t="s">
        <v>3</v>
      </c>
      <c r="J7" s="21" t="s">
        <v>2</v>
      </c>
      <c r="K7" s="22" t="s">
        <v>3</v>
      </c>
      <c r="L7" s="21" t="s">
        <v>2</v>
      </c>
      <c r="M7" s="22" t="s">
        <v>3</v>
      </c>
      <c r="N7" s="21" t="s">
        <v>2</v>
      </c>
      <c r="O7" s="22" t="s">
        <v>3</v>
      </c>
      <c r="P7" s="21" t="s">
        <v>2</v>
      </c>
      <c r="Q7" s="22" t="s">
        <v>3</v>
      </c>
      <c r="R7" s="21" t="s">
        <v>2</v>
      </c>
      <c r="S7" s="22" t="s">
        <v>3</v>
      </c>
      <c r="T7" s="21" t="s">
        <v>2</v>
      </c>
      <c r="U7" s="22" t="s">
        <v>3</v>
      </c>
      <c r="V7" s="21" t="s">
        <v>2</v>
      </c>
      <c r="W7" s="22" t="s">
        <v>3</v>
      </c>
      <c r="X7" s="21" t="s">
        <v>2</v>
      </c>
      <c r="Y7" s="22" t="s">
        <v>3</v>
      </c>
      <c r="Z7" s="21" t="s">
        <v>2</v>
      </c>
      <c r="AA7" s="22" t="s">
        <v>3</v>
      </c>
      <c r="AB7" s="21" t="s">
        <v>2</v>
      </c>
      <c r="AC7" s="22" t="s">
        <v>3</v>
      </c>
      <c r="AD7" s="81"/>
    </row>
    <row r="8" spans="1:30" ht="81.75" customHeight="1">
      <c r="A8" s="30">
        <v>1</v>
      </c>
      <c r="B8" s="39" t="s">
        <v>48</v>
      </c>
      <c r="C8" s="59">
        <f>F8+H8+J8+L8+N8+P8+R8+T8+V8+X8+Z8+AB8</f>
        <v>20238.100000000002</v>
      </c>
      <c r="D8" s="55">
        <f>G8+I8+K8+M8+O8+Q8+S8+U8+W8+Y8+AA8+AC8</f>
        <v>19115.499999999996</v>
      </c>
      <c r="E8" s="32">
        <f>D8/C8*100</f>
        <v>94.45303659928548</v>
      </c>
      <c r="F8" s="32">
        <f>F10+F11+F12+F18+F22+F28</f>
        <v>1110.2</v>
      </c>
      <c r="G8" s="32">
        <f>G10+G11+G12+G18+G22+G28</f>
        <v>531.9</v>
      </c>
      <c r="H8" s="32">
        <f>H10+H11+H12+H18+H22+H28</f>
        <v>1603.8</v>
      </c>
      <c r="I8" s="32">
        <f>I10+I11+I12+I18+I22+I28</f>
        <v>1054.1999999999998</v>
      </c>
      <c r="J8" s="32">
        <f aca="true" t="shared" si="0" ref="J8:Q8">J10+J11+J12+J18+J22+J28</f>
        <v>1319</v>
      </c>
      <c r="K8" s="32">
        <f t="shared" si="0"/>
        <v>1497.4</v>
      </c>
      <c r="L8" s="32">
        <f t="shared" si="0"/>
        <v>1641.9999999999998</v>
      </c>
      <c r="M8" s="32">
        <f t="shared" si="0"/>
        <v>1729.1000000000001</v>
      </c>
      <c r="N8" s="32">
        <f t="shared" si="0"/>
        <v>1671.5</v>
      </c>
      <c r="O8" s="32">
        <f t="shared" si="0"/>
        <v>834.5</v>
      </c>
      <c r="P8" s="32">
        <f t="shared" si="0"/>
        <v>1433.2</v>
      </c>
      <c r="Q8" s="32">
        <f t="shared" si="0"/>
        <v>2119.7</v>
      </c>
      <c r="R8" s="32">
        <f aca="true" t="shared" si="1" ref="R8:W8">R10+R11+R12+R18+R22+R28</f>
        <v>1551.1</v>
      </c>
      <c r="S8" s="32">
        <f>S10+S11+S12+S18+S22+S28</f>
        <v>1547.5999999999997</v>
      </c>
      <c r="T8" s="32">
        <f t="shared" si="1"/>
        <v>1946.4</v>
      </c>
      <c r="U8" s="32">
        <f t="shared" si="1"/>
        <v>1377.1999999999998</v>
      </c>
      <c r="V8" s="32">
        <f t="shared" si="1"/>
        <v>2388.4</v>
      </c>
      <c r="W8" s="32">
        <f t="shared" si="1"/>
        <v>1375.3999999999999</v>
      </c>
      <c r="X8" s="32">
        <f aca="true" t="shared" si="2" ref="X8:AC8">X10+X11+X12+X18+X22+X28</f>
        <v>1929.6</v>
      </c>
      <c r="Y8" s="32">
        <f t="shared" si="2"/>
        <v>1957.4</v>
      </c>
      <c r="Z8" s="32">
        <f t="shared" si="2"/>
        <v>1722.4</v>
      </c>
      <c r="AA8" s="32">
        <f t="shared" si="2"/>
        <v>2094.1000000000004</v>
      </c>
      <c r="AB8" s="32">
        <f t="shared" si="2"/>
        <v>1920.5</v>
      </c>
      <c r="AC8" s="32">
        <f t="shared" si="2"/>
        <v>2996.9999999999995</v>
      </c>
      <c r="AD8" s="33">
        <f>C8-D8</f>
        <v>1122.6000000000058</v>
      </c>
    </row>
    <row r="9" spans="1:30" ht="53.25" customHeight="1">
      <c r="A9" s="6"/>
      <c r="B9" s="40" t="s">
        <v>5</v>
      </c>
      <c r="C9" s="49"/>
      <c r="D9" s="56"/>
      <c r="E9" s="8"/>
      <c r="F9" s="7"/>
      <c r="G9" s="7"/>
      <c r="H9" s="7"/>
      <c r="I9" s="7"/>
      <c r="J9" s="8"/>
      <c r="K9" s="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0"/>
    </row>
    <row r="10" spans="1:31" ht="52.5" customHeight="1">
      <c r="A10" s="6" t="s">
        <v>19</v>
      </c>
      <c r="B10" s="40" t="s">
        <v>9</v>
      </c>
      <c r="C10" s="49">
        <f aca="true" t="shared" si="3" ref="C10:D12">F10+H10+J10+L10+N10+P10+R10+T10+V10+X10+Z10+AB10</f>
        <v>6550.299999999999</v>
      </c>
      <c r="D10" s="57">
        <f t="shared" si="3"/>
        <v>6227</v>
      </c>
      <c r="E10" s="7">
        <f>D10/C10*100</f>
        <v>95.06434819779248</v>
      </c>
      <c r="F10" s="7">
        <v>577.2</v>
      </c>
      <c r="G10" s="11">
        <v>430.2</v>
      </c>
      <c r="H10" s="7">
        <v>577.2</v>
      </c>
      <c r="I10" s="7">
        <v>459.4</v>
      </c>
      <c r="J10" s="7">
        <v>477.2</v>
      </c>
      <c r="K10" s="12">
        <v>467.5</v>
      </c>
      <c r="L10" s="7">
        <v>477.2</v>
      </c>
      <c r="M10" s="11">
        <v>570.2</v>
      </c>
      <c r="N10" s="7">
        <v>577.2</v>
      </c>
      <c r="O10" s="11">
        <v>411</v>
      </c>
      <c r="P10" s="7">
        <v>477.2</v>
      </c>
      <c r="Q10" s="11">
        <v>560.6</v>
      </c>
      <c r="R10" s="7">
        <v>608.2</v>
      </c>
      <c r="S10" s="11">
        <v>558</v>
      </c>
      <c r="T10" s="7">
        <v>608.2</v>
      </c>
      <c r="U10" s="11">
        <v>464.3</v>
      </c>
      <c r="V10" s="7">
        <v>508.3</v>
      </c>
      <c r="W10" s="11">
        <v>550.6</v>
      </c>
      <c r="X10" s="7">
        <v>508.3</v>
      </c>
      <c r="Y10" s="11">
        <v>501.1</v>
      </c>
      <c r="Z10" s="7">
        <v>577.2</v>
      </c>
      <c r="AA10" s="11">
        <v>447.7</v>
      </c>
      <c r="AB10" s="7">
        <v>576.9</v>
      </c>
      <c r="AC10" s="11">
        <v>806.4</v>
      </c>
      <c r="AD10" s="37">
        <f>C10-D10</f>
        <v>323.2999999999993</v>
      </c>
      <c r="AE10" t="s">
        <v>44</v>
      </c>
    </row>
    <row r="11" spans="1:30" ht="56.25" customHeight="1">
      <c r="A11" s="6" t="s">
        <v>20</v>
      </c>
      <c r="B11" s="40" t="s">
        <v>10</v>
      </c>
      <c r="C11" s="49">
        <f t="shared" si="3"/>
        <v>1430.2999999999997</v>
      </c>
      <c r="D11" s="57">
        <f t="shared" si="3"/>
        <v>1360.2</v>
      </c>
      <c r="E11" s="7">
        <f>D11/C11*100</f>
        <v>95.09893029434386</v>
      </c>
      <c r="F11" s="7">
        <v>127</v>
      </c>
      <c r="G11" s="7">
        <v>94.8</v>
      </c>
      <c r="H11" s="7">
        <v>127</v>
      </c>
      <c r="I11" s="7">
        <v>100.9</v>
      </c>
      <c r="J11" s="7">
        <v>105</v>
      </c>
      <c r="K11" s="12">
        <v>109.6</v>
      </c>
      <c r="L11" s="7">
        <v>105</v>
      </c>
      <c r="M11" s="7">
        <v>119.8</v>
      </c>
      <c r="N11" s="7">
        <v>127</v>
      </c>
      <c r="O11" s="7">
        <v>91.8</v>
      </c>
      <c r="P11" s="7">
        <v>105</v>
      </c>
      <c r="Q11" s="7">
        <v>123.3</v>
      </c>
      <c r="R11" s="7">
        <v>133.8</v>
      </c>
      <c r="S11" s="7">
        <v>118.8</v>
      </c>
      <c r="T11" s="7">
        <v>133.8</v>
      </c>
      <c r="U11" s="7">
        <v>71.1</v>
      </c>
      <c r="V11" s="7">
        <v>111.8</v>
      </c>
      <c r="W11" s="7">
        <v>121.5</v>
      </c>
      <c r="X11" s="7">
        <v>121.8</v>
      </c>
      <c r="Y11" s="7">
        <v>126.4</v>
      </c>
      <c r="Z11" s="7">
        <v>127</v>
      </c>
      <c r="AA11" s="7">
        <v>103.3</v>
      </c>
      <c r="AB11" s="7">
        <v>106.1</v>
      </c>
      <c r="AC11" s="7">
        <v>178.9</v>
      </c>
      <c r="AD11" s="38">
        <f>C11-D11</f>
        <v>70.09999999999968</v>
      </c>
    </row>
    <row r="12" spans="1:30" ht="50.25" customHeight="1">
      <c r="A12" s="24" t="s">
        <v>21</v>
      </c>
      <c r="B12" s="41" t="s">
        <v>11</v>
      </c>
      <c r="C12" s="60">
        <f t="shared" si="3"/>
        <v>5732.499999999999</v>
      </c>
      <c r="D12" s="58">
        <f t="shared" si="3"/>
        <v>5732.499999999999</v>
      </c>
      <c r="E12" s="25">
        <f>D12/C12*100</f>
        <v>100</v>
      </c>
      <c r="F12" s="25">
        <f>F14+F15+F16+F17</f>
        <v>392</v>
      </c>
      <c r="G12" s="25">
        <f>G14+G15+G16+G17</f>
        <v>6.3</v>
      </c>
      <c r="H12" s="25">
        <f>H14+H15+H16+H17</f>
        <v>404.5</v>
      </c>
      <c r="I12" s="25">
        <f>I14+I15+I16+I17</f>
        <v>16.5</v>
      </c>
      <c r="J12" s="25">
        <f>J14+J15+J16+J17</f>
        <v>401.8</v>
      </c>
      <c r="K12" s="25">
        <f aca="true" t="shared" si="4" ref="K12:Q12">K14+K15+K16+K17</f>
        <v>598.8</v>
      </c>
      <c r="L12" s="25">
        <f t="shared" si="4"/>
        <v>450.9</v>
      </c>
      <c r="M12" s="25">
        <f t="shared" si="4"/>
        <v>523.3000000000001</v>
      </c>
      <c r="N12" s="25">
        <f t="shared" si="4"/>
        <v>657.4</v>
      </c>
      <c r="O12" s="25">
        <f t="shared" si="4"/>
        <v>96.5</v>
      </c>
      <c r="P12" s="25">
        <f t="shared" si="4"/>
        <v>573.8</v>
      </c>
      <c r="Q12" s="25">
        <f t="shared" si="4"/>
        <v>1222.3</v>
      </c>
      <c r="R12" s="25">
        <f aca="true" t="shared" si="5" ref="R12:W12">R14+R15+R16+R17</f>
        <v>557.6</v>
      </c>
      <c r="S12" s="25">
        <f t="shared" si="5"/>
        <v>640.8</v>
      </c>
      <c r="T12" s="25">
        <f t="shared" si="5"/>
        <v>896.3</v>
      </c>
      <c r="U12" s="25">
        <f t="shared" si="5"/>
        <v>540.6999999999999</v>
      </c>
      <c r="V12" s="25">
        <f t="shared" si="5"/>
        <v>764.4</v>
      </c>
      <c r="W12" s="25">
        <f t="shared" si="5"/>
        <v>311.2</v>
      </c>
      <c r="X12" s="25">
        <f aca="true" t="shared" si="6" ref="X12:AC12">X14+X15+X16+X17</f>
        <v>347.6</v>
      </c>
      <c r="Y12" s="25">
        <f t="shared" si="6"/>
        <v>823.4</v>
      </c>
      <c r="Z12" s="25">
        <f t="shared" si="6"/>
        <v>286.2</v>
      </c>
      <c r="AA12" s="25">
        <f t="shared" si="6"/>
        <v>757.9</v>
      </c>
      <c r="AB12" s="25">
        <f t="shared" si="6"/>
        <v>0</v>
      </c>
      <c r="AC12" s="25">
        <f t="shared" si="6"/>
        <v>194.79999999999998</v>
      </c>
      <c r="AD12" s="27">
        <f>C12-D12</f>
        <v>0</v>
      </c>
    </row>
    <row r="13" spans="1:30" ht="51.75" customHeight="1">
      <c r="A13" s="6"/>
      <c r="B13" s="40" t="s">
        <v>12</v>
      </c>
      <c r="C13" s="49"/>
      <c r="D13" s="56"/>
      <c r="E13" s="7"/>
      <c r="F13" s="7"/>
      <c r="G13" s="7"/>
      <c r="H13" s="7"/>
      <c r="I13" s="7"/>
      <c r="J13" s="7"/>
      <c r="K13" s="1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1:30" ht="60.75" customHeight="1">
      <c r="A14" s="6" t="s">
        <v>22</v>
      </c>
      <c r="B14" s="40" t="s">
        <v>13</v>
      </c>
      <c r="C14" s="49">
        <f>F14+H14+J14+L14+N14+P14+R14+T14+V14+X14+Z14+AB14</f>
        <v>803</v>
      </c>
      <c r="D14" s="57">
        <f>G14+I14+K14+M14+O14+Q14+S14+U14+W14+Y14+AA14+AC14</f>
        <v>803</v>
      </c>
      <c r="E14" s="7">
        <f>D14/C14*100</f>
        <v>100</v>
      </c>
      <c r="F14" s="7">
        <v>90</v>
      </c>
      <c r="G14" s="7">
        <v>0</v>
      </c>
      <c r="H14" s="7">
        <v>90</v>
      </c>
      <c r="I14" s="7">
        <v>0</v>
      </c>
      <c r="J14" s="7">
        <v>95</v>
      </c>
      <c r="K14" s="12">
        <v>274.8</v>
      </c>
      <c r="L14" s="7">
        <v>95</v>
      </c>
      <c r="M14" s="7">
        <v>3.1</v>
      </c>
      <c r="N14" s="7">
        <v>95</v>
      </c>
      <c r="O14" s="7">
        <v>0</v>
      </c>
      <c r="P14" s="7">
        <v>75</v>
      </c>
      <c r="Q14" s="7">
        <v>261.9</v>
      </c>
      <c r="R14" s="7">
        <v>45</v>
      </c>
      <c r="S14" s="7">
        <v>30.4</v>
      </c>
      <c r="T14" s="7">
        <v>155.5</v>
      </c>
      <c r="U14" s="7">
        <v>0</v>
      </c>
      <c r="V14" s="7">
        <v>25</v>
      </c>
      <c r="W14" s="7">
        <v>4</v>
      </c>
      <c r="X14" s="7">
        <v>18.5</v>
      </c>
      <c r="Y14" s="7">
        <v>14.1</v>
      </c>
      <c r="Z14" s="7">
        <v>19</v>
      </c>
      <c r="AA14" s="7">
        <v>208.6</v>
      </c>
      <c r="AB14" s="7">
        <v>0</v>
      </c>
      <c r="AC14" s="7">
        <v>6.1</v>
      </c>
      <c r="AD14" s="38">
        <f>C14-D14</f>
        <v>0</v>
      </c>
    </row>
    <row r="15" spans="1:30" ht="65.25" customHeight="1">
      <c r="A15" s="6" t="s">
        <v>23</v>
      </c>
      <c r="B15" s="40" t="s">
        <v>38</v>
      </c>
      <c r="C15" s="49"/>
      <c r="D15" s="56"/>
      <c r="E15" s="7"/>
      <c r="F15" s="7"/>
      <c r="G15" s="7"/>
      <c r="H15" s="7"/>
      <c r="I15" s="7"/>
      <c r="J15" s="7"/>
      <c r="K15" s="1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5"/>
    </row>
    <row r="16" spans="1:30" ht="59.25" customHeight="1">
      <c r="A16" s="6" t="s">
        <v>24</v>
      </c>
      <c r="B16" s="40" t="s">
        <v>39</v>
      </c>
      <c r="C16" s="49">
        <f aca="true" t="shared" si="7" ref="C16:D18">F16+H16+J16+L16+N16+P16+R16+T16+V16+X16+Z16+AB16</f>
        <v>98.2</v>
      </c>
      <c r="D16" s="57">
        <f t="shared" si="7"/>
        <v>98.19999999999999</v>
      </c>
      <c r="E16" s="7">
        <f>D16/C16*100</f>
        <v>99.99999999999999</v>
      </c>
      <c r="F16" s="7">
        <v>12.5</v>
      </c>
      <c r="G16" s="7">
        <v>2.5</v>
      </c>
      <c r="H16" s="7">
        <v>12.5</v>
      </c>
      <c r="I16" s="7">
        <v>3.6</v>
      </c>
      <c r="J16" s="7">
        <v>12.5</v>
      </c>
      <c r="K16" s="12">
        <v>0</v>
      </c>
      <c r="L16" s="7">
        <v>15.1</v>
      </c>
      <c r="M16" s="7">
        <v>8</v>
      </c>
      <c r="N16" s="7">
        <v>15.1</v>
      </c>
      <c r="O16" s="7">
        <v>6</v>
      </c>
      <c r="P16" s="7">
        <v>6.5</v>
      </c>
      <c r="Q16" s="7">
        <v>4.1</v>
      </c>
      <c r="R16" s="7">
        <v>7</v>
      </c>
      <c r="S16" s="7">
        <v>4.9</v>
      </c>
      <c r="T16" s="7">
        <v>6.5</v>
      </c>
      <c r="U16" s="7">
        <v>4.4</v>
      </c>
      <c r="V16" s="7">
        <v>7</v>
      </c>
      <c r="W16" s="7">
        <v>2</v>
      </c>
      <c r="X16" s="7">
        <v>1</v>
      </c>
      <c r="Y16" s="7">
        <v>12.2</v>
      </c>
      <c r="Z16" s="7">
        <v>2.5</v>
      </c>
      <c r="AA16" s="7">
        <v>38.4</v>
      </c>
      <c r="AB16" s="7">
        <v>0</v>
      </c>
      <c r="AC16" s="7">
        <v>12.1</v>
      </c>
      <c r="AD16" s="38">
        <f>C16-D16</f>
        <v>0</v>
      </c>
    </row>
    <row r="17" spans="1:30" ht="122.25" customHeight="1">
      <c r="A17" s="6" t="s">
        <v>25</v>
      </c>
      <c r="B17" s="40" t="s">
        <v>53</v>
      </c>
      <c r="C17" s="49">
        <f t="shared" si="7"/>
        <v>4831.299999999999</v>
      </c>
      <c r="D17" s="57">
        <f t="shared" si="7"/>
        <v>4831.3</v>
      </c>
      <c r="E17" s="7">
        <f>D17/C17*100</f>
        <v>100.00000000000003</v>
      </c>
      <c r="F17" s="7">
        <v>289.5</v>
      </c>
      <c r="G17" s="7">
        <v>3.8</v>
      </c>
      <c r="H17" s="7">
        <v>302</v>
      </c>
      <c r="I17" s="7">
        <v>12.9</v>
      </c>
      <c r="J17" s="7">
        <v>294.3</v>
      </c>
      <c r="K17" s="12">
        <v>324</v>
      </c>
      <c r="L17" s="7">
        <v>340.8</v>
      </c>
      <c r="M17" s="7">
        <v>512.2</v>
      </c>
      <c r="N17" s="7">
        <v>547.3</v>
      </c>
      <c r="O17" s="7">
        <v>90.5</v>
      </c>
      <c r="P17" s="7">
        <v>492.3</v>
      </c>
      <c r="Q17" s="7">
        <v>956.3</v>
      </c>
      <c r="R17" s="7">
        <v>505.6</v>
      </c>
      <c r="S17" s="7">
        <v>605.5</v>
      </c>
      <c r="T17" s="7">
        <v>734.3</v>
      </c>
      <c r="U17" s="7">
        <v>536.3</v>
      </c>
      <c r="V17" s="7">
        <v>732.4</v>
      </c>
      <c r="W17" s="7">
        <v>305.2</v>
      </c>
      <c r="X17" s="7">
        <v>328.1</v>
      </c>
      <c r="Y17" s="7">
        <v>797.1</v>
      </c>
      <c r="Z17" s="7">
        <v>264.7</v>
      </c>
      <c r="AA17" s="7">
        <v>510.9</v>
      </c>
      <c r="AB17" s="7">
        <v>0</v>
      </c>
      <c r="AC17" s="7">
        <v>176.6</v>
      </c>
      <c r="AD17" s="37">
        <f>C17-D17</f>
        <v>0</v>
      </c>
    </row>
    <row r="18" spans="1:30" ht="52.5" customHeight="1">
      <c r="A18" s="24" t="s">
        <v>26</v>
      </c>
      <c r="B18" s="41" t="s">
        <v>18</v>
      </c>
      <c r="C18" s="60">
        <f t="shared" si="7"/>
        <v>5985.2</v>
      </c>
      <c r="D18" s="58">
        <f t="shared" si="7"/>
        <v>5275</v>
      </c>
      <c r="E18" s="25">
        <f>D18/C18*100</f>
        <v>88.13406402459401</v>
      </c>
      <c r="F18" s="25">
        <f>F20+F21</f>
        <v>0.2</v>
      </c>
      <c r="G18" s="25">
        <f>G20+G21</f>
        <v>0.1</v>
      </c>
      <c r="H18" s="25">
        <f>H20+H21</f>
        <v>475.9</v>
      </c>
      <c r="I18" s="25">
        <f>I20+I21</f>
        <v>475.8</v>
      </c>
      <c r="J18" s="25">
        <f>J20+J21</f>
        <v>319.2</v>
      </c>
      <c r="K18" s="25">
        <f aca="true" t="shared" si="8" ref="K18:Q18">K20+K21</f>
        <v>319.1</v>
      </c>
      <c r="L18" s="25">
        <f>L20+L21</f>
        <v>460.59999999999997</v>
      </c>
      <c r="M18" s="25">
        <f t="shared" si="8"/>
        <v>460.5</v>
      </c>
      <c r="N18" s="25">
        <f>N20+N21</f>
        <v>233.7</v>
      </c>
      <c r="O18" s="25">
        <f t="shared" si="8"/>
        <v>233.7</v>
      </c>
      <c r="P18" s="25">
        <f t="shared" si="8"/>
        <v>209.79999999999998</v>
      </c>
      <c r="Q18" s="25">
        <f t="shared" si="8"/>
        <v>209.79999999999998</v>
      </c>
      <c r="R18" s="25">
        <f aca="true" t="shared" si="9" ref="R18:W18">R20+R21</f>
        <v>162.2</v>
      </c>
      <c r="S18" s="25">
        <f t="shared" si="9"/>
        <v>162.1</v>
      </c>
      <c r="T18" s="25">
        <f t="shared" si="9"/>
        <v>258.1</v>
      </c>
      <c r="U18" s="25">
        <f t="shared" si="9"/>
        <v>197</v>
      </c>
      <c r="V18" s="25">
        <f t="shared" si="9"/>
        <v>995.8</v>
      </c>
      <c r="W18" s="25">
        <f t="shared" si="9"/>
        <v>303</v>
      </c>
      <c r="X18" s="25">
        <f aca="true" t="shared" si="10" ref="X18:AC18">X20+X21</f>
        <v>914.4</v>
      </c>
      <c r="Y18" s="25">
        <f t="shared" si="10"/>
        <v>397.70000000000005</v>
      </c>
      <c r="Z18" s="25">
        <f t="shared" si="10"/>
        <v>717.8</v>
      </c>
      <c r="AA18" s="25">
        <f t="shared" si="10"/>
        <v>713.4000000000001</v>
      </c>
      <c r="AB18" s="25">
        <f t="shared" si="10"/>
        <v>1237.5</v>
      </c>
      <c r="AC18" s="25">
        <f t="shared" si="10"/>
        <v>1802.8</v>
      </c>
      <c r="AD18" s="26">
        <f>C18-D18</f>
        <v>710.1999999999998</v>
      </c>
    </row>
    <row r="19" spans="1:30" ht="45.75" customHeight="1">
      <c r="A19" s="6"/>
      <c r="B19" s="40" t="s">
        <v>12</v>
      </c>
      <c r="C19" s="49"/>
      <c r="D19" s="7"/>
      <c r="E19" s="7"/>
      <c r="F19" s="7"/>
      <c r="G19" s="7"/>
      <c r="H19" s="7"/>
      <c r="I19" s="7"/>
      <c r="J19" s="7"/>
      <c r="K19" s="1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5"/>
    </row>
    <row r="20" spans="1:30" s="2" customFormat="1" ht="60" customHeight="1">
      <c r="A20" s="6" t="s">
        <v>50</v>
      </c>
      <c r="B20" s="42" t="s">
        <v>14</v>
      </c>
      <c r="C20" s="49">
        <f>F20+H20+J20+L20+N20+P20+R20+T20+V20+X20+Z20+AB20</f>
        <v>5983.8</v>
      </c>
      <c r="D20" s="57">
        <f aca="true" t="shared" si="11" ref="C20:D22">G20+I20+K20+M20+O20+Q20+S20+U20+W20+Y20+AA20+AC20</f>
        <v>5273.599999999999</v>
      </c>
      <c r="E20" s="7">
        <f>D20/C20*100</f>
        <v>88.13128781042145</v>
      </c>
      <c r="F20" s="7">
        <v>0</v>
      </c>
      <c r="G20" s="7">
        <v>0</v>
      </c>
      <c r="H20" s="7">
        <v>475.7</v>
      </c>
      <c r="I20" s="7">
        <v>475.7</v>
      </c>
      <c r="J20" s="7">
        <v>319</v>
      </c>
      <c r="K20" s="12">
        <v>319</v>
      </c>
      <c r="L20" s="7">
        <v>460.4</v>
      </c>
      <c r="M20" s="7">
        <v>460.4</v>
      </c>
      <c r="N20" s="7">
        <v>233.5</v>
      </c>
      <c r="O20" s="7">
        <v>233.6</v>
      </c>
      <c r="P20" s="7">
        <v>209.7</v>
      </c>
      <c r="Q20" s="7">
        <v>209.7</v>
      </c>
      <c r="R20" s="7">
        <v>162</v>
      </c>
      <c r="S20" s="7">
        <v>162</v>
      </c>
      <c r="T20" s="7">
        <v>258</v>
      </c>
      <c r="U20" s="7">
        <v>196.9</v>
      </c>
      <c r="V20" s="7">
        <v>995.8</v>
      </c>
      <c r="W20" s="7">
        <v>302.8</v>
      </c>
      <c r="X20" s="7">
        <v>914.4</v>
      </c>
      <c r="Y20" s="7">
        <v>397.6</v>
      </c>
      <c r="Z20" s="7">
        <v>717.8</v>
      </c>
      <c r="AA20" s="7">
        <v>713.2</v>
      </c>
      <c r="AB20" s="7">
        <v>1237.5</v>
      </c>
      <c r="AC20" s="7">
        <v>1802.7</v>
      </c>
      <c r="AD20" s="38">
        <f>C20-D20</f>
        <v>710.2000000000007</v>
      </c>
    </row>
    <row r="21" spans="1:30" s="2" customFormat="1" ht="62.25" customHeight="1">
      <c r="A21" s="6" t="s">
        <v>27</v>
      </c>
      <c r="B21" s="42" t="s">
        <v>41</v>
      </c>
      <c r="C21" s="49">
        <f t="shared" si="11"/>
        <v>1.4000000000000001</v>
      </c>
      <c r="D21" s="57">
        <f t="shared" si="11"/>
        <v>1.4000000000000001</v>
      </c>
      <c r="E21" s="7">
        <f>D21/C21*100</f>
        <v>100</v>
      </c>
      <c r="F21" s="7">
        <v>0.2</v>
      </c>
      <c r="G21" s="7">
        <v>0.1</v>
      </c>
      <c r="H21" s="7">
        <v>0.2</v>
      </c>
      <c r="I21" s="7">
        <v>0.1</v>
      </c>
      <c r="J21" s="7">
        <v>0.2</v>
      </c>
      <c r="K21" s="12">
        <v>0.1</v>
      </c>
      <c r="L21" s="7">
        <v>0.2</v>
      </c>
      <c r="M21" s="7">
        <v>0.1</v>
      </c>
      <c r="N21" s="7">
        <v>0.2</v>
      </c>
      <c r="O21" s="7">
        <v>0.1</v>
      </c>
      <c r="P21" s="7">
        <v>0.1</v>
      </c>
      <c r="Q21" s="7">
        <v>0.1</v>
      </c>
      <c r="R21" s="7">
        <v>0.2</v>
      </c>
      <c r="S21" s="7">
        <v>0.1</v>
      </c>
      <c r="T21" s="7">
        <v>0.1</v>
      </c>
      <c r="U21" s="7">
        <v>0.1</v>
      </c>
      <c r="V21" s="7">
        <v>0</v>
      </c>
      <c r="W21" s="7">
        <v>0.2</v>
      </c>
      <c r="X21" s="7">
        <v>0</v>
      </c>
      <c r="Y21" s="7">
        <v>0.1</v>
      </c>
      <c r="Z21" s="7">
        <v>0</v>
      </c>
      <c r="AA21" s="7">
        <v>0.2</v>
      </c>
      <c r="AB21" s="7">
        <v>0</v>
      </c>
      <c r="AC21" s="7">
        <v>0.1</v>
      </c>
      <c r="AD21" s="37">
        <f>C21-D21</f>
        <v>0</v>
      </c>
    </row>
    <row r="22" spans="1:30" s="2" customFormat="1" ht="54" customHeight="1">
      <c r="A22" s="24" t="s">
        <v>28</v>
      </c>
      <c r="B22" s="41" t="s">
        <v>15</v>
      </c>
      <c r="C22" s="60">
        <f t="shared" si="11"/>
        <v>533.3000000000001</v>
      </c>
      <c r="D22" s="58">
        <f t="shared" si="11"/>
        <v>514.3000000000001</v>
      </c>
      <c r="E22" s="25">
        <f>D22/C22*100</f>
        <v>96.43727732983311</v>
      </c>
      <c r="F22" s="25">
        <f>F24+F25+F26+F27</f>
        <v>13.1</v>
      </c>
      <c r="G22" s="25">
        <f>G24+G25+G26+G27</f>
        <v>0.5</v>
      </c>
      <c r="H22" s="25">
        <f>H24+H25+H26+H27</f>
        <v>18.5</v>
      </c>
      <c r="I22" s="25">
        <f>I24+I25+I26+I27</f>
        <v>1.1</v>
      </c>
      <c r="J22" s="25">
        <f aca="true" t="shared" si="12" ref="J22:Q22">J24+J25+J26+J27</f>
        <v>15.1</v>
      </c>
      <c r="K22" s="25">
        <f t="shared" si="12"/>
        <v>1.9</v>
      </c>
      <c r="L22" s="25">
        <f t="shared" si="12"/>
        <v>147.5</v>
      </c>
      <c r="M22" s="25">
        <f t="shared" si="12"/>
        <v>54.7</v>
      </c>
      <c r="N22" s="25">
        <f t="shared" si="12"/>
        <v>75.5</v>
      </c>
      <c r="O22" s="25">
        <f t="shared" si="12"/>
        <v>1</v>
      </c>
      <c r="P22" s="25">
        <f t="shared" si="12"/>
        <v>66.7</v>
      </c>
      <c r="Q22" s="25">
        <f t="shared" si="12"/>
        <v>3.1</v>
      </c>
      <c r="R22" s="25">
        <f aca="true" t="shared" si="13" ref="R22:W22">R24+R25+R26+R27</f>
        <v>88.60000000000001</v>
      </c>
      <c r="S22" s="25">
        <f t="shared" si="13"/>
        <v>67.30000000000001</v>
      </c>
      <c r="T22" s="25">
        <f t="shared" si="13"/>
        <v>49.300000000000004</v>
      </c>
      <c r="U22" s="25">
        <f t="shared" si="13"/>
        <v>103</v>
      </c>
      <c r="V22" s="25">
        <f t="shared" si="13"/>
        <v>7.4</v>
      </c>
      <c r="W22" s="25">
        <f t="shared" si="13"/>
        <v>88.6</v>
      </c>
      <c r="X22" s="25">
        <f aca="true" t="shared" si="14" ref="X22:AC22">X24+X25+X26+X27</f>
        <v>37.4</v>
      </c>
      <c r="Y22" s="25">
        <f t="shared" si="14"/>
        <v>107.7</v>
      </c>
      <c r="Z22" s="25">
        <f t="shared" si="14"/>
        <v>14.2</v>
      </c>
      <c r="AA22" s="25">
        <f t="shared" si="14"/>
        <v>71.3</v>
      </c>
      <c r="AB22" s="25">
        <f t="shared" si="14"/>
        <v>0</v>
      </c>
      <c r="AC22" s="25">
        <f t="shared" si="14"/>
        <v>14.1</v>
      </c>
      <c r="AD22" s="26">
        <f>C22-D22</f>
        <v>19</v>
      </c>
    </row>
    <row r="23" spans="1:30" s="2" customFormat="1" ht="51" customHeight="1">
      <c r="A23" s="6"/>
      <c r="B23" s="40" t="s">
        <v>12</v>
      </c>
      <c r="C23" s="49"/>
      <c r="D23" s="7"/>
      <c r="E23" s="7"/>
      <c r="F23" s="7"/>
      <c r="G23" s="7"/>
      <c r="H23" s="7"/>
      <c r="I23" s="7"/>
      <c r="J23" s="7"/>
      <c r="K23" s="1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5"/>
    </row>
    <row r="24" spans="1:30" s="2" customFormat="1" ht="60" customHeight="1">
      <c r="A24" s="6" t="s">
        <v>29</v>
      </c>
      <c r="B24" s="40" t="s">
        <v>16</v>
      </c>
      <c r="C24" s="49"/>
      <c r="D24" s="7"/>
      <c r="E24" s="7"/>
      <c r="F24" s="7"/>
      <c r="G24" s="7"/>
      <c r="H24" s="7"/>
      <c r="I24" s="7"/>
      <c r="J24" s="7"/>
      <c r="K24" s="1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4"/>
    </row>
    <row r="25" spans="1:30" s="2" customFormat="1" ht="61.5" customHeight="1">
      <c r="A25" s="6" t="s">
        <v>30</v>
      </c>
      <c r="B25" s="40" t="s">
        <v>45</v>
      </c>
      <c r="C25" s="49">
        <f>F25+H25+J25+L25+N25+P25+R25+T25+V25+X25+Z25+AB25</f>
        <v>5.9</v>
      </c>
      <c r="D25" s="57">
        <f>G25+I25+K25+M25+O25+Q25+S25+U25+W25+Y25+AA25+AC25</f>
        <v>5.9</v>
      </c>
      <c r="E25" s="7">
        <f>D25/C25*100</f>
        <v>100</v>
      </c>
      <c r="F25" s="7">
        <v>0.6</v>
      </c>
      <c r="G25" s="7">
        <v>0.5</v>
      </c>
      <c r="H25" s="7">
        <v>0.6</v>
      </c>
      <c r="I25" s="7">
        <v>0.5</v>
      </c>
      <c r="J25" s="7">
        <v>0.6</v>
      </c>
      <c r="K25" s="12">
        <v>0.5</v>
      </c>
      <c r="L25" s="7">
        <v>0.7</v>
      </c>
      <c r="M25" s="7">
        <v>0.6</v>
      </c>
      <c r="N25" s="7">
        <v>0.7</v>
      </c>
      <c r="O25" s="7">
        <v>0.4</v>
      </c>
      <c r="P25" s="7">
        <v>0.7</v>
      </c>
      <c r="Q25" s="7">
        <v>0.5</v>
      </c>
      <c r="R25" s="7">
        <v>0.7</v>
      </c>
      <c r="S25" s="7">
        <v>0.4</v>
      </c>
      <c r="T25" s="7">
        <v>0.6</v>
      </c>
      <c r="U25" s="7">
        <v>0.5</v>
      </c>
      <c r="V25" s="7">
        <v>0.7</v>
      </c>
      <c r="W25" s="7">
        <v>0.5</v>
      </c>
      <c r="X25" s="7">
        <v>0</v>
      </c>
      <c r="Y25" s="7">
        <v>0.5</v>
      </c>
      <c r="Z25" s="7">
        <v>0</v>
      </c>
      <c r="AA25" s="7">
        <v>0.5</v>
      </c>
      <c r="AB25" s="7">
        <v>0</v>
      </c>
      <c r="AC25" s="7">
        <v>0.5</v>
      </c>
      <c r="AD25" s="37">
        <f>C25-D25</f>
        <v>0</v>
      </c>
    </row>
    <row r="26" spans="1:30" s="2" customFormat="1" ht="51.75" customHeight="1">
      <c r="A26" s="6" t="s">
        <v>31</v>
      </c>
      <c r="B26" s="40" t="s">
        <v>17</v>
      </c>
      <c r="C26" s="49"/>
      <c r="D26" s="7"/>
      <c r="E26" s="7"/>
      <c r="F26" s="7"/>
      <c r="G26" s="7"/>
      <c r="H26" s="7"/>
      <c r="I26" s="7"/>
      <c r="J26" s="7"/>
      <c r="K26" s="1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4"/>
    </row>
    <row r="27" spans="1:30" s="2" customFormat="1" ht="151.5" customHeight="1">
      <c r="A27" s="6" t="s">
        <v>32</v>
      </c>
      <c r="B27" s="40" t="s">
        <v>54</v>
      </c>
      <c r="C27" s="49">
        <f>F27+H27+J27+L27+N27+P27+R27+T27+V27+X27+Z27+AB27</f>
        <v>527.4</v>
      </c>
      <c r="D27" s="57">
        <f>G27+I27+K27+M27+O27+Q27+S27+U27+W27+Y27+AA27+AC27</f>
        <v>508.40000000000003</v>
      </c>
      <c r="E27" s="7">
        <f>D27/C27*100</f>
        <v>96.39742131209708</v>
      </c>
      <c r="F27" s="7">
        <v>12.5</v>
      </c>
      <c r="G27" s="7">
        <v>0</v>
      </c>
      <c r="H27" s="7">
        <v>17.9</v>
      </c>
      <c r="I27" s="7">
        <v>0.6</v>
      </c>
      <c r="J27" s="7">
        <v>14.5</v>
      </c>
      <c r="K27" s="12">
        <v>1.4</v>
      </c>
      <c r="L27" s="7">
        <v>146.8</v>
      </c>
      <c r="M27" s="7">
        <v>54.1</v>
      </c>
      <c r="N27" s="7">
        <v>74.8</v>
      </c>
      <c r="O27" s="7">
        <v>0.6</v>
      </c>
      <c r="P27" s="7">
        <v>66</v>
      </c>
      <c r="Q27" s="7">
        <v>2.6</v>
      </c>
      <c r="R27" s="7">
        <v>87.9</v>
      </c>
      <c r="S27" s="7">
        <v>66.9</v>
      </c>
      <c r="T27" s="7">
        <v>48.7</v>
      </c>
      <c r="U27" s="7">
        <v>102.5</v>
      </c>
      <c r="V27" s="7">
        <v>6.7</v>
      </c>
      <c r="W27" s="7">
        <v>88.1</v>
      </c>
      <c r="X27" s="7">
        <v>37.4</v>
      </c>
      <c r="Y27" s="7">
        <v>107.2</v>
      </c>
      <c r="Z27" s="7">
        <v>14.2</v>
      </c>
      <c r="AA27" s="7">
        <v>70.8</v>
      </c>
      <c r="AB27" s="7">
        <v>0</v>
      </c>
      <c r="AC27" s="7">
        <v>13.6</v>
      </c>
      <c r="AD27" s="37">
        <f>C27-D27</f>
        <v>18.999999999999943</v>
      </c>
    </row>
    <row r="28" spans="1:30" s="2" customFormat="1" ht="61.5" customHeight="1">
      <c r="A28" s="24" t="s">
        <v>33</v>
      </c>
      <c r="B28" s="41" t="s">
        <v>37</v>
      </c>
      <c r="C28" s="60">
        <f>F28+H28+J28+L28+N28+P28+R28+T28+V28+X28+Z28+AB28</f>
        <v>6.5</v>
      </c>
      <c r="D28" s="58">
        <f>G28+I28+K28+M28+O28+Q28+S28+U28+W28+Y28+AA28+AC28</f>
        <v>6.5</v>
      </c>
      <c r="E28" s="25">
        <f>D28/C28*100</f>
        <v>100</v>
      </c>
      <c r="F28" s="25">
        <f>F30+F31</f>
        <v>0.7</v>
      </c>
      <c r="G28" s="25">
        <f>G30+G31</f>
        <v>0</v>
      </c>
      <c r="H28" s="25">
        <f>H30+H31</f>
        <v>0.7</v>
      </c>
      <c r="I28" s="25">
        <f>I30+I31</f>
        <v>0.5</v>
      </c>
      <c r="J28" s="25">
        <f aca="true" t="shared" si="15" ref="J28:Q28">J30+J31</f>
        <v>0.7</v>
      </c>
      <c r="K28" s="25">
        <f t="shared" si="15"/>
        <v>0.5</v>
      </c>
      <c r="L28" s="25">
        <f t="shared" si="15"/>
        <v>0.8</v>
      </c>
      <c r="M28" s="25">
        <f t="shared" si="15"/>
        <v>0.6</v>
      </c>
      <c r="N28" s="25">
        <f t="shared" si="15"/>
        <v>0.7</v>
      </c>
      <c r="O28" s="25">
        <f t="shared" si="15"/>
        <v>0.5</v>
      </c>
      <c r="P28" s="25">
        <f t="shared" si="15"/>
        <v>0.7</v>
      </c>
      <c r="Q28" s="25">
        <f t="shared" si="15"/>
        <v>0.6</v>
      </c>
      <c r="R28" s="25">
        <f aca="true" t="shared" si="16" ref="R28:W28">R30+R31</f>
        <v>0.7</v>
      </c>
      <c r="S28" s="25">
        <f t="shared" si="16"/>
        <v>0.6</v>
      </c>
      <c r="T28" s="25">
        <f t="shared" si="16"/>
        <v>0.7</v>
      </c>
      <c r="U28" s="25">
        <f t="shared" si="16"/>
        <v>1.1</v>
      </c>
      <c r="V28" s="25">
        <f t="shared" si="16"/>
        <v>0.7</v>
      </c>
      <c r="W28" s="25">
        <f t="shared" si="16"/>
        <v>0.5</v>
      </c>
      <c r="X28" s="25">
        <f aca="true" t="shared" si="17" ref="X28:AC28">X30+X31</f>
        <v>0.1</v>
      </c>
      <c r="Y28" s="25">
        <f t="shared" si="17"/>
        <v>1.1</v>
      </c>
      <c r="Z28" s="25">
        <f t="shared" si="17"/>
        <v>0</v>
      </c>
      <c r="AA28" s="25">
        <f t="shared" si="17"/>
        <v>0.5</v>
      </c>
      <c r="AB28" s="25">
        <f t="shared" si="17"/>
        <v>0</v>
      </c>
      <c r="AC28" s="25">
        <f t="shared" si="17"/>
        <v>0</v>
      </c>
      <c r="AD28" s="26">
        <f>C28-D28</f>
        <v>0</v>
      </c>
    </row>
    <row r="29" spans="1:30" s="2" customFormat="1" ht="51.75" customHeight="1">
      <c r="A29" s="6"/>
      <c r="B29" s="40" t="s">
        <v>5</v>
      </c>
      <c r="C29" s="49"/>
      <c r="D29" s="7"/>
      <c r="E29" s="7"/>
      <c r="F29" s="7"/>
      <c r="G29" s="7"/>
      <c r="H29" s="7"/>
      <c r="I29" s="7"/>
      <c r="J29" s="7"/>
      <c r="K29" s="1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</row>
    <row r="30" spans="1:30" s="2" customFormat="1" ht="79.5" customHeight="1">
      <c r="A30" s="6" t="s">
        <v>34</v>
      </c>
      <c r="B30" s="43" t="s">
        <v>68</v>
      </c>
      <c r="C30" s="49">
        <f>F30+H30+J30+L30+N30+P30+R30+T30+V30+X30+Z30+AB30</f>
        <v>6.5</v>
      </c>
      <c r="D30" s="57">
        <f>G30+I30+K30+M30+O30+Q30+S30+U30+W30+Y30+AA30+AC30</f>
        <v>6.5</v>
      </c>
      <c r="E30" s="7">
        <f>D30/C30*100</f>
        <v>100</v>
      </c>
      <c r="F30" s="7">
        <v>0.7</v>
      </c>
      <c r="G30" s="7">
        <v>0</v>
      </c>
      <c r="H30" s="7">
        <v>0.7</v>
      </c>
      <c r="I30" s="7">
        <v>0.5</v>
      </c>
      <c r="J30" s="7">
        <v>0.7</v>
      </c>
      <c r="K30" s="12">
        <v>0.5</v>
      </c>
      <c r="L30" s="7">
        <v>0.8</v>
      </c>
      <c r="M30" s="7">
        <v>0.6</v>
      </c>
      <c r="N30" s="7">
        <v>0.7</v>
      </c>
      <c r="O30" s="7">
        <v>0.5</v>
      </c>
      <c r="P30" s="7">
        <v>0.7</v>
      </c>
      <c r="Q30" s="7">
        <v>0.6</v>
      </c>
      <c r="R30" s="7">
        <v>0.7</v>
      </c>
      <c r="S30" s="7">
        <v>0.6</v>
      </c>
      <c r="T30" s="7">
        <v>0.7</v>
      </c>
      <c r="U30" s="7">
        <v>1.1</v>
      </c>
      <c r="V30" s="7">
        <v>0.7</v>
      </c>
      <c r="W30" s="7">
        <v>0.5</v>
      </c>
      <c r="X30" s="7">
        <v>0.1</v>
      </c>
      <c r="Y30" s="7">
        <v>1.1</v>
      </c>
      <c r="Z30" s="7">
        <v>0</v>
      </c>
      <c r="AA30" s="7">
        <v>0.5</v>
      </c>
      <c r="AB30" s="7">
        <v>0</v>
      </c>
      <c r="AC30" s="7">
        <v>0</v>
      </c>
      <c r="AD30" s="38">
        <f>C30-D30</f>
        <v>0</v>
      </c>
    </row>
    <row r="31" spans="1:30" s="2" customFormat="1" ht="82.5" customHeight="1">
      <c r="A31" s="6" t="s">
        <v>35</v>
      </c>
      <c r="B31" s="40" t="s">
        <v>42</v>
      </c>
      <c r="C31" s="49">
        <f>F31+H31+J31+L31+N31+P31+R31+T31+V31+X31+Z31+AB31</f>
        <v>0</v>
      </c>
      <c r="D31" s="57">
        <f>G31+I31+K31+M31+O31+Q31+S31+U31+W31+Y31+AA31+AC31</f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2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37">
        <f>C31-D31</f>
        <v>0</v>
      </c>
    </row>
    <row r="32" spans="1:30" s="2" customFormat="1" ht="56.25" customHeight="1">
      <c r="A32" s="34" t="s">
        <v>36</v>
      </c>
      <c r="B32" s="44" t="s">
        <v>49</v>
      </c>
      <c r="C32" s="48">
        <f>F32+H32+J32+L32+N32+P32</f>
        <v>0</v>
      </c>
      <c r="D32" s="31">
        <f>G32+I32+K32+M32+O32+Q32</f>
        <v>0</v>
      </c>
      <c r="E32" s="31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6">
        <f>C32-D32</f>
        <v>0</v>
      </c>
    </row>
    <row r="33" spans="1:30" s="2" customFormat="1" ht="53.25" customHeight="1">
      <c r="A33" s="6"/>
      <c r="B33" s="40" t="s">
        <v>5</v>
      </c>
      <c r="C33" s="50"/>
      <c r="D33" s="13"/>
      <c r="E33" s="16"/>
      <c r="F33" s="16"/>
      <c r="G33" s="1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8"/>
    </row>
    <row r="34" spans="1:30" s="2" customFormat="1" ht="48" customHeight="1">
      <c r="A34" s="20"/>
      <c r="B34" s="45"/>
      <c r="C34" s="49"/>
      <c r="D34" s="7"/>
      <c r="E34" s="7"/>
      <c r="F34" s="7"/>
      <c r="G34" s="7"/>
      <c r="H34" s="7"/>
      <c r="I34" s="7"/>
      <c r="J34" s="8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9"/>
    </row>
    <row r="35" spans="1:30" s="2" customFormat="1" ht="49.5" customHeight="1" thickBot="1">
      <c r="A35" s="29"/>
      <c r="B35" s="46" t="s">
        <v>46</v>
      </c>
      <c r="C35" s="51">
        <f>C8+C32</f>
        <v>20238.100000000002</v>
      </c>
      <c r="D35" s="52">
        <f>D8+D32</f>
        <v>19115.499999999996</v>
      </c>
      <c r="E35" s="53">
        <f>D35/C35*100</f>
        <v>94.45303659928548</v>
      </c>
      <c r="F35" s="52">
        <f>F8+F32</f>
        <v>1110.2</v>
      </c>
      <c r="G35" s="52">
        <f>G8+G32</f>
        <v>531.9</v>
      </c>
      <c r="H35" s="52">
        <f>H8+H32</f>
        <v>1603.8</v>
      </c>
      <c r="I35" s="52">
        <f>I8+I32</f>
        <v>1054.1999999999998</v>
      </c>
      <c r="J35" s="52">
        <f aca="true" t="shared" si="18" ref="J35:Q35">J8+J32</f>
        <v>1319</v>
      </c>
      <c r="K35" s="52">
        <f t="shared" si="18"/>
        <v>1497.4</v>
      </c>
      <c r="L35" s="52">
        <f t="shared" si="18"/>
        <v>1641.9999999999998</v>
      </c>
      <c r="M35" s="52">
        <f t="shared" si="18"/>
        <v>1729.1000000000001</v>
      </c>
      <c r="N35" s="52">
        <f t="shared" si="18"/>
        <v>1671.5</v>
      </c>
      <c r="O35" s="52">
        <f t="shared" si="18"/>
        <v>834.5</v>
      </c>
      <c r="P35" s="52">
        <f t="shared" si="18"/>
        <v>1433.2</v>
      </c>
      <c r="Q35" s="52">
        <f t="shared" si="18"/>
        <v>2119.7</v>
      </c>
      <c r="R35" s="52">
        <f aca="true" t="shared" si="19" ref="R35:W35">R8+R32</f>
        <v>1551.1</v>
      </c>
      <c r="S35" s="52">
        <f t="shared" si="19"/>
        <v>1547.5999999999997</v>
      </c>
      <c r="T35" s="52">
        <f t="shared" si="19"/>
        <v>1946.4</v>
      </c>
      <c r="U35" s="52">
        <f t="shared" si="19"/>
        <v>1377.1999999999998</v>
      </c>
      <c r="V35" s="52">
        <f t="shared" si="19"/>
        <v>2388.4</v>
      </c>
      <c r="W35" s="52">
        <f t="shared" si="19"/>
        <v>1375.3999999999999</v>
      </c>
      <c r="X35" s="52">
        <f aca="true" t="shared" si="20" ref="X35:AC35">X8+X32</f>
        <v>1929.6</v>
      </c>
      <c r="Y35" s="52">
        <f t="shared" si="20"/>
        <v>1957.4</v>
      </c>
      <c r="Z35" s="52">
        <f t="shared" si="20"/>
        <v>1722.4</v>
      </c>
      <c r="AA35" s="52">
        <f t="shared" si="20"/>
        <v>2094.1000000000004</v>
      </c>
      <c r="AB35" s="52">
        <f t="shared" si="20"/>
        <v>1920.5</v>
      </c>
      <c r="AC35" s="52">
        <f t="shared" si="20"/>
        <v>2996.9999999999995</v>
      </c>
      <c r="AD35" s="54">
        <f>C35-D35</f>
        <v>1122.6000000000058</v>
      </c>
    </row>
    <row r="36" spans="1:29" ht="139.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9.7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5.2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30" ht="48">
      <c r="A39" s="63" t="s">
        <v>52</v>
      </c>
      <c r="B39" s="63"/>
      <c r="C39" s="28"/>
      <c r="D39" s="28"/>
      <c r="E39" s="62"/>
      <c r="F39" s="62"/>
      <c r="G39" s="62"/>
      <c r="H39" s="62"/>
      <c r="I39" s="62"/>
      <c r="J39" s="61"/>
      <c r="K39" s="61"/>
      <c r="L39" s="61"/>
      <c r="M39" s="61"/>
      <c r="N39" s="61"/>
      <c r="O39" s="61"/>
      <c r="P39" s="61"/>
      <c r="Q39" s="64"/>
      <c r="R39" s="64"/>
      <c r="S39" s="64"/>
      <c r="T39" s="64"/>
      <c r="U39" s="64"/>
      <c r="V39" s="64"/>
      <c r="W39" s="64"/>
      <c r="X39" s="64"/>
      <c r="Y39" s="64"/>
      <c r="Z39" s="78" t="s">
        <v>59</v>
      </c>
      <c r="AA39" s="78"/>
      <c r="AB39" s="78"/>
      <c r="AC39" s="78"/>
      <c r="AD39" s="78"/>
    </row>
    <row r="40" spans="1:29" ht="38.25">
      <c r="A40" s="3"/>
      <c r="B40" s="5"/>
      <c r="C40" s="5"/>
      <c r="D40" s="5"/>
      <c r="E40" s="86"/>
      <c r="F40" s="86"/>
      <c r="G40" s="86"/>
      <c r="H40" s="86"/>
      <c r="I40" s="86"/>
      <c r="J40" s="5"/>
      <c r="K40" s="5"/>
      <c r="L40" s="5"/>
      <c r="M40" s="5"/>
      <c r="N40" s="5"/>
      <c r="O40" s="5"/>
      <c r="P40" s="5"/>
      <c r="Q40" s="65" t="s">
        <v>40</v>
      </c>
      <c r="R40" s="65"/>
      <c r="S40" s="65"/>
      <c r="T40" s="65"/>
      <c r="U40" s="65"/>
      <c r="V40" s="65"/>
      <c r="W40" s="65"/>
      <c r="X40" s="65"/>
      <c r="Y40" s="65"/>
      <c r="Z40" s="5"/>
      <c r="AA40" s="5"/>
      <c r="AB40" s="5"/>
      <c r="AC40" s="5"/>
    </row>
    <row r="41" spans="1:29" ht="12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</sheetData>
  <sheetProtection/>
  <mergeCells count="25">
    <mergeCell ref="A4:AD4"/>
    <mergeCell ref="E40:I40"/>
    <mergeCell ref="F6:G6"/>
    <mergeCell ref="J6:K6"/>
    <mergeCell ref="A1:AD1"/>
    <mergeCell ref="A2:AD2"/>
    <mergeCell ref="A3:AD3"/>
    <mergeCell ref="H6:I6"/>
    <mergeCell ref="B5:B7"/>
    <mergeCell ref="R6:S6"/>
    <mergeCell ref="T6:U6"/>
    <mergeCell ref="V6:W6"/>
    <mergeCell ref="X6:Y6"/>
    <mergeCell ref="Z6:AA6"/>
    <mergeCell ref="AB6:AC6"/>
    <mergeCell ref="Q39:Y39"/>
    <mergeCell ref="Q40:Y40"/>
    <mergeCell ref="F5:AC5"/>
    <mergeCell ref="A5:A7"/>
    <mergeCell ref="C5:E6"/>
    <mergeCell ref="Z39:AD39"/>
    <mergeCell ref="AD5:AD7"/>
    <mergeCell ref="L6:M6"/>
    <mergeCell ref="N6:O6"/>
    <mergeCell ref="P6:Q6"/>
  </mergeCells>
  <printOptions/>
  <pageMargins left="0.7874015748031497" right="0.07874015748031496" top="0.3937007874015748" bottom="0.1968503937007874" header="0.31496062992125984" footer="0.31496062992125984"/>
  <pageSetup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Инна</cp:lastModifiedBy>
  <cp:lastPrinted>2024-01-03T07:10:32Z</cp:lastPrinted>
  <dcterms:created xsi:type="dcterms:W3CDTF">2016-03-28T07:13:45Z</dcterms:created>
  <dcterms:modified xsi:type="dcterms:W3CDTF">2024-01-03T07:16:38Z</dcterms:modified>
  <cp:category/>
  <cp:version/>
  <cp:contentType/>
  <cp:contentStatus/>
</cp:coreProperties>
</file>