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<sst xmlns="http://schemas.openxmlformats.org/spreadsheetml/2006/main" count="50" uniqueCount="30">
  <si>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</si>
  <si>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</si>
  <si>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</si>
  <si>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</si>
  <si>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</si>
  <si>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</si>
  <si>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</si>
  <si>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</si>
  <si>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</si>
  <si>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</si>
  <si>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</si>
  <si>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</si>
  <si>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</si>
  <si>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</si>
  <si>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</si>
  <si>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</si>
  <si>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</si>
  <si>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</si>
  <si>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</si>
  <si>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</si>
  <si>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</si>
  <si>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Медикаменти та перев'язувальні матеріали</t>
  </si>
  <si>
    <t>Продукти харчування</t>
  </si>
  <si>
    <t>Оплата інших енергоносіїв</t>
  </si>
  <si>
    <t xml:space="preserve">Аналіз </t>
  </si>
  <si>
    <t>Крім того бюджет розвитку</t>
  </si>
  <si>
    <t>Придбання обладнання</t>
  </si>
  <si>
    <t>виконання бюджету Павлоградської міської територіальної громади по галузі "Заходи і роботи з територіальної оборони" за  2023 рік</t>
  </si>
  <si>
    <t xml:space="preserve"> 2023 рік</t>
  </si>
  <si>
    <t>виконання бюджету Павлоградської міської територіальної громади по галузі "Соціальний захист та соціальне забезпечення" (видатки, повязані  з наданням підтримки внутрішньо переміщеним та/або евакуйованим особам у звязку із введенням воєнного стану) за 2023 рік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</si>
</sst>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_-* #,##0.0\ _г_р_н_._-;\-* #,##0.0\ _г_р_н_._-;_-* &quot;-&quot;??\ _г_р_н_._-;_-@_-"/>
    <numFmt numFmtId="203" formatCode="#0.00"/>
    <numFmt numFmtId="204" formatCode="#0.0"/>
    <numFmt numFmtId="205" formatCode="#,##0.0"/>
    <numFmt numFmtId="206" formatCode="#,##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20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200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200" fontId="30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200" fontId="29" fillId="0" borderId="10" xfId="105" applyNumberFormat="1" applyFont="1" applyFill="1" applyBorder="1" applyAlignment="1">
      <alignment horizontal="center"/>
      <protection/>
    </xf>
    <xf numFmtId="200" fontId="29" fillId="0" borderId="10" xfId="0" applyNumberFormat="1" applyFont="1" applyFill="1" applyBorder="1" applyAlignment="1">
      <alignment horizontal="center" vertical="center"/>
    </xf>
    <xf numFmtId="205" fontId="29" fillId="0" borderId="10" xfId="105" applyNumberFormat="1" applyFont="1" applyFill="1" applyBorder="1" applyAlignment="1">
      <alignment horizontal="center" vertical="center"/>
      <protection/>
    </xf>
    <xf numFmtId="3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/>
    </xf>
    <xf numFmtId="200" fontId="29" fillId="0" borderId="10" xfId="105" applyNumberFormat="1" applyFont="1" applyFill="1" applyBorder="1" applyAlignment="1">
      <alignment horizontal="center" vertical="center"/>
      <protection/>
    </xf>
    <xf numFmtId="1" fontId="29" fillId="0" borderId="10" xfId="105" applyNumberFormat="1" applyFont="1" applyFill="1" applyBorder="1" applyAlignment="1">
      <alignment horizontal="center"/>
      <protection/>
    </xf>
    <xf numFmtId="3" fontId="2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200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205" fontId="30" fillId="0" borderId="10" xfId="0" applyNumberFormat="1" applyFont="1" applyFill="1" applyBorder="1" applyAlignment="1">
      <alignment horizontal="center" vertical="center"/>
    </xf>
    <xf numFmtId="205" fontId="2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00" fontId="5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200" fontId="29" fillId="0" borderId="10" xfId="0" applyNumberFormat="1" applyFont="1" applyFill="1" applyBorder="1" applyAlignment="1">
      <alignment horizontal="center"/>
    </xf>
    <xf numFmtId="200" fontId="29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zoomScalePageLayoutView="0" workbookViewId="0" topLeftCell="A2">
      <selection activeCell="G13" sqref="G13"/>
    </sheetView>
  </sheetViews>
  <sheetFormatPr defaultColWidth="9.00390625" defaultRowHeight="12.75"/>
  <cols>
    <col min="1" max="1" width="12.125" style="1" customWidth="1"/>
    <col min="2" max="2" width="74.625" style="1" customWidth="1"/>
    <col min="3" max="3" width="18.25390625" style="1" hidden="1" customWidth="1"/>
    <col min="4" max="4" width="19.00390625" style="1" hidden="1" customWidth="1"/>
    <col min="5" max="5" width="16.625" style="1" hidden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hidden="1" customWidth="1"/>
    <col min="10" max="16384" width="9.125" style="1" customWidth="1"/>
  </cols>
  <sheetData>
    <row r="1" spans="8:9" ht="23.25">
      <c r="H1" s="39">
        <v>15</v>
      </c>
      <c r="I1" s="15">
        <v>9</v>
      </c>
    </row>
    <row r="2" spans="1:9" ht="23.2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</row>
    <row r="3" spans="1:9" ht="102" customHeight="1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4" spans="1:9" ht="21" customHeight="1">
      <c r="A4" s="3"/>
      <c r="B4" s="3"/>
      <c r="C4" s="3"/>
      <c r="D4" s="3"/>
      <c r="E4" s="3"/>
      <c r="F4" s="3"/>
      <c r="G4" s="3"/>
      <c r="H4" s="58" t="s">
        <v>17</v>
      </c>
      <c r="I4" s="58"/>
    </row>
    <row r="5" spans="1:9" s="8" customFormat="1" ht="27" customHeight="1">
      <c r="A5" s="60" t="s">
        <v>0</v>
      </c>
      <c r="B5" s="60" t="s">
        <v>5</v>
      </c>
      <c r="C5" s="52" t="s">
        <v>18</v>
      </c>
      <c r="D5" s="53"/>
      <c r="E5" s="54"/>
      <c r="F5" s="52" t="s">
        <v>19</v>
      </c>
      <c r="G5" s="53"/>
      <c r="H5" s="54"/>
      <c r="I5" s="57" t="s">
        <v>20</v>
      </c>
    </row>
    <row r="6" spans="1:9" s="8" customFormat="1" ht="48" customHeight="1">
      <c r="A6" s="60"/>
      <c r="B6" s="60"/>
      <c r="C6" s="9" t="s">
        <v>10</v>
      </c>
      <c r="D6" s="9" t="s">
        <v>11</v>
      </c>
      <c r="E6" s="14" t="s">
        <v>6</v>
      </c>
      <c r="F6" s="9" t="s">
        <v>10</v>
      </c>
      <c r="G6" s="9" t="s">
        <v>11</v>
      </c>
      <c r="H6" s="14" t="s">
        <v>6</v>
      </c>
      <c r="I6" s="57"/>
    </row>
    <row r="7" spans="1:9" s="8" customFormat="1" ht="48" customHeight="1">
      <c r="A7" s="33">
        <v>2270</v>
      </c>
      <c r="B7" s="34" t="s">
        <v>7</v>
      </c>
      <c r="C7" s="9"/>
      <c r="D7" s="9"/>
      <c r="E7" s="14"/>
      <c r="F7" s="41">
        <f>F8+F9+F10+F11</f>
        <v>701.915</v>
      </c>
      <c r="G7" s="41">
        <f>G8+G9+G10+G11</f>
        <v>574.8209999999999</v>
      </c>
      <c r="H7" s="35">
        <f aca="true" t="shared" si="0" ref="H7:H13">G7/F7*100</f>
        <v>81.89324918259334</v>
      </c>
      <c r="I7" s="35">
        <f>G7-D7</f>
        <v>574.8209999999999</v>
      </c>
    </row>
    <row r="8" spans="1:9" s="8" customFormat="1" ht="48" customHeight="1" hidden="1">
      <c r="A8" s="23"/>
      <c r="B8" s="24"/>
      <c r="C8" s="9"/>
      <c r="D8" s="9"/>
      <c r="E8" s="14"/>
      <c r="F8" s="40"/>
      <c r="G8" s="40"/>
      <c r="H8" s="26"/>
      <c r="I8" s="26">
        <f>G8-D8</f>
        <v>0</v>
      </c>
    </row>
    <row r="9" spans="1:9" s="8" customFormat="1" ht="48" customHeight="1">
      <c r="A9" s="23">
        <v>2272</v>
      </c>
      <c r="B9" s="24" t="s">
        <v>8</v>
      </c>
      <c r="C9" s="9"/>
      <c r="D9" s="9"/>
      <c r="E9" s="14"/>
      <c r="F9" s="40">
        <v>249.84</v>
      </c>
      <c r="G9" s="40">
        <v>148.889</v>
      </c>
      <c r="H9" s="26">
        <f t="shared" si="0"/>
        <v>59.593739993595904</v>
      </c>
      <c r="I9" s="26">
        <f>G9-D9</f>
        <v>148.889</v>
      </c>
    </row>
    <row r="10" spans="1:9" s="8" customFormat="1" ht="48" customHeight="1">
      <c r="A10" s="23">
        <v>2273</v>
      </c>
      <c r="B10" s="24" t="s">
        <v>4</v>
      </c>
      <c r="C10" s="9"/>
      <c r="D10" s="9"/>
      <c r="E10" s="14"/>
      <c r="F10" s="40">
        <v>416.165</v>
      </c>
      <c r="G10" s="40">
        <v>396.007</v>
      </c>
      <c r="H10" s="26">
        <f t="shared" si="0"/>
        <v>95.15624812273977</v>
      </c>
      <c r="I10" s="26">
        <f>G10-D10</f>
        <v>396.007</v>
      </c>
    </row>
    <row r="11" spans="1:9" s="8" customFormat="1" ht="48" customHeight="1">
      <c r="A11" s="23">
        <v>2275</v>
      </c>
      <c r="B11" s="19" t="s">
        <v>23</v>
      </c>
      <c r="C11" s="9"/>
      <c r="D11" s="9"/>
      <c r="E11" s="14"/>
      <c r="F11" s="40">
        <v>35.91</v>
      </c>
      <c r="G11" s="40">
        <v>29.925</v>
      </c>
      <c r="H11" s="29">
        <f t="shared" si="0"/>
        <v>83.33333333333334</v>
      </c>
      <c r="I11" s="26">
        <f>G11-D11</f>
        <v>29.925</v>
      </c>
    </row>
    <row r="12" spans="1:9" s="7" customFormat="1" ht="26.25" hidden="1">
      <c r="A12" s="12" t="s">
        <v>15</v>
      </c>
      <c r="B12" s="13" t="s">
        <v>16</v>
      </c>
      <c r="C12" s="16"/>
      <c r="D12" s="16"/>
      <c r="E12" s="17"/>
      <c r="F12" s="17">
        <v>0</v>
      </c>
      <c r="G12" s="17">
        <v>0</v>
      </c>
      <c r="H12" s="26" t="e">
        <f t="shared" si="0"/>
        <v>#DIV/0!</v>
      </c>
      <c r="I12" s="17">
        <f>G12-D12</f>
        <v>0</v>
      </c>
    </row>
    <row r="13" spans="1:9" s="2" customFormat="1" ht="25.5">
      <c r="A13" s="10"/>
      <c r="B13" s="11" t="s">
        <v>12</v>
      </c>
      <c r="C13" s="18"/>
      <c r="D13" s="18"/>
      <c r="E13" s="18"/>
      <c r="F13" s="18">
        <f>F7</f>
        <v>701.915</v>
      </c>
      <c r="G13" s="18">
        <f>G7</f>
        <v>574.8209999999999</v>
      </c>
      <c r="H13" s="18">
        <f>H7</f>
        <v>81.89324918259334</v>
      </c>
      <c r="I13" s="18" t="e">
        <f>#REF!+#REF!+I7</f>
        <v>#REF!</v>
      </c>
    </row>
    <row r="14" spans="1:9" s="7" customFormat="1" ht="15.75">
      <c r="A14" s="4"/>
      <c r="B14" s="5"/>
      <c r="C14" s="6"/>
      <c r="D14" s="6"/>
      <c r="E14" s="6"/>
      <c r="F14" s="6"/>
      <c r="G14" s="6"/>
      <c r="H14" s="6"/>
      <c r="I14" s="6"/>
    </row>
    <row r="15" spans="1:9" s="7" customFormat="1" ht="22.5">
      <c r="A15" s="47" t="s">
        <v>24</v>
      </c>
      <c r="B15" s="47"/>
      <c r="C15" s="47"/>
      <c r="D15" s="47"/>
      <c r="E15" s="47"/>
      <c r="F15" s="47"/>
      <c r="G15" s="47"/>
      <c r="H15" s="47"/>
      <c r="I15" s="47"/>
    </row>
    <row r="16" spans="1:9" ht="54.75" customHeight="1">
      <c r="A16" s="48" t="s">
        <v>27</v>
      </c>
      <c r="B16" s="48"/>
      <c r="C16" s="48"/>
      <c r="D16" s="48"/>
      <c r="E16" s="48"/>
      <c r="F16" s="48"/>
      <c r="G16" s="48"/>
      <c r="H16" s="48"/>
      <c r="I16" s="48"/>
    </row>
    <row r="17" spans="1:9" ht="20.25">
      <c r="A17" s="20"/>
      <c r="B17" s="20"/>
      <c r="C17" s="20"/>
      <c r="D17" s="20"/>
      <c r="E17" s="20"/>
      <c r="F17" s="20"/>
      <c r="G17" s="20"/>
      <c r="H17" s="49" t="s">
        <v>17</v>
      </c>
      <c r="I17" s="49"/>
    </row>
    <row r="18" spans="1:9" ht="23.25" customHeight="1">
      <c r="A18" s="50" t="s">
        <v>0</v>
      </c>
      <c r="B18" s="50" t="s">
        <v>5</v>
      </c>
      <c r="C18" s="52" t="s">
        <v>18</v>
      </c>
      <c r="D18" s="53"/>
      <c r="E18" s="54"/>
      <c r="F18" s="52" t="s">
        <v>28</v>
      </c>
      <c r="G18" s="53"/>
      <c r="H18" s="54"/>
      <c r="I18" s="55" t="s">
        <v>20</v>
      </c>
    </row>
    <row r="19" spans="1:9" ht="23.25" customHeight="1">
      <c r="A19" s="51"/>
      <c r="B19" s="51"/>
      <c r="C19" s="21" t="s">
        <v>10</v>
      </c>
      <c r="D19" s="21" t="s">
        <v>11</v>
      </c>
      <c r="E19" s="22" t="s">
        <v>6</v>
      </c>
      <c r="F19" s="21" t="s">
        <v>10</v>
      </c>
      <c r="G19" s="21" t="s">
        <v>11</v>
      </c>
      <c r="H19" s="22" t="s">
        <v>6</v>
      </c>
      <c r="I19" s="56"/>
    </row>
    <row r="20" spans="1:9" ht="26.25" hidden="1">
      <c r="A20" s="23">
        <v>2111</v>
      </c>
      <c r="B20" s="24" t="s">
        <v>1</v>
      </c>
      <c r="C20" s="25"/>
      <c r="D20" s="25"/>
      <c r="E20" s="26"/>
      <c r="F20" s="27"/>
      <c r="G20" s="28"/>
      <c r="H20" s="29" t="e">
        <f>G20/F20*100</f>
        <v>#DIV/0!</v>
      </c>
      <c r="I20" s="29">
        <f aca="true" t="shared" si="1" ref="I20:I29">G20-D20</f>
        <v>0</v>
      </c>
    </row>
    <row r="21" spans="1:9" ht="26.25" hidden="1">
      <c r="A21" s="23">
        <v>2120</v>
      </c>
      <c r="B21" s="24" t="s">
        <v>13</v>
      </c>
      <c r="C21" s="25"/>
      <c r="D21" s="25"/>
      <c r="E21" s="26"/>
      <c r="F21" s="27"/>
      <c r="G21" s="27"/>
      <c r="H21" s="29" t="e">
        <f>G21/F21*100</f>
        <v>#DIV/0!</v>
      </c>
      <c r="I21" s="26">
        <f t="shared" si="1"/>
        <v>0</v>
      </c>
    </row>
    <row r="22" spans="1:9" ht="37.5" customHeight="1">
      <c r="A22" s="23">
        <v>2210</v>
      </c>
      <c r="B22" s="24" t="s">
        <v>14</v>
      </c>
      <c r="C22" s="25"/>
      <c r="D22" s="25"/>
      <c r="E22" s="29"/>
      <c r="F22" s="27">
        <v>2582.852</v>
      </c>
      <c r="G22" s="27">
        <v>2582.81617</v>
      </c>
      <c r="H22" s="26">
        <f>G22/F22*100</f>
        <v>99.9986127737865</v>
      </c>
      <c r="I22" s="26">
        <f t="shared" si="1"/>
        <v>2582.81617</v>
      </c>
    </row>
    <row r="23" spans="1:9" ht="42" customHeight="1" hidden="1">
      <c r="A23" s="21">
        <v>2220</v>
      </c>
      <c r="B23" s="19" t="s">
        <v>21</v>
      </c>
      <c r="C23" s="25"/>
      <c r="D23" s="25"/>
      <c r="E23" s="29"/>
      <c r="F23" s="27"/>
      <c r="G23" s="27"/>
      <c r="H23" s="26"/>
      <c r="I23" s="26">
        <f t="shared" si="1"/>
        <v>0</v>
      </c>
    </row>
    <row r="24" spans="1:9" ht="39" customHeight="1" hidden="1">
      <c r="A24" s="21">
        <v>2230</v>
      </c>
      <c r="B24" s="19" t="s">
        <v>22</v>
      </c>
      <c r="C24" s="25"/>
      <c r="D24" s="25"/>
      <c r="E24" s="29"/>
      <c r="F24" s="27"/>
      <c r="G24" s="27"/>
      <c r="H24" s="26"/>
      <c r="I24" s="26">
        <f t="shared" si="1"/>
        <v>0</v>
      </c>
    </row>
    <row r="25" spans="1:9" ht="39.75" customHeight="1">
      <c r="A25" s="23">
        <v>2240</v>
      </c>
      <c r="B25" s="24" t="s">
        <v>9</v>
      </c>
      <c r="C25" s="25"/>
      <c r="D25" s="25"/>
      <c r="E25" s="26"/>
      <c r="F25" s="27">
        <v>1290.682</v>
      </c>
      <c r="G25" s="30">
        <v>1290.6813</v>
      </c>
      <c r="H25" s="26">
        <f>G25/F25*100</f>
        <v>99.99994576510713</v>
      </c>
      <c r="I25" s="26">
        <f t="shared" si="1"/>
        <v>1290.6813</v>
      </c>
    </row>
    <row r="26" spans="1:9" ht="26.25" hidden="1">
      <c r="A26" s="23">
        <v>2250</v>
      </c>
      <c r="B26" s="24" t="s">
        <v>2</v>
      </c>
      <c r="C26" s="25"/>
      <c r="D26" s="31"/>
      <c r="E26" s="32"/>
      <c r="F26" s="27"/>
      <c r="G26" s="30"/>
      <c r="H26" s="26"/>
      <c r="I26" s="29"/>
    </row>
    <row r="27" spans="1:9" ht="33.75" customHeight="1" hidden="1">
      <c r="A27" s="33">
        <v>2270</v>
      </c>
      <c r="B27" s="34" t="s">
        <v>7</v>
      </c>
      <c r="C27" s="35">
        <f>C28+C29+C30</f>
        <v>0</v>
      </c>
      <c r="D27" s="36">
        <f>D28+D29+D30</f>
        <v>0</v>
      </c>
      <c r="E27" s="35"/>
      <c r="F27" s="37">
        <f>F28+F29+F30+F31</f>
        <v>0</v>
      </c>
      <c r="G27" s="35">
        <f>G28+G29+G30+G31</f>
        <v>0</v>
      </c>
      <c r="H27" s="35" t="e">
        <f>G27/F27*100</f>
        <v>#DIV/0!</v>
      </c>
      <c r="I27" s="35">
        <f t="shared" si="1"/>
        <v>0</v>
      </c>
    </row>
    <row r="28" spans="1:9" ht="39" customHeight="1" hidden="1">
      <c r="A28" s="23">
        <v>2271</v>
      </c>
      <c r="B28" s="24" t="s">
        <v>3</v>
      </c>
      <c r="C28" s="25"/>
      <c r="D28" s="25"/>
      <c r="E28" s="26"/>
      <c r="F28" s="27"/>
      <c r="G28" s="30"/>
      <c r="H28" s="29"/>
      <c r="I28" s="26">
        <f t="shared" si="1"/>
        <v>0</v>
      </c>
    </row>
    <row r="29" spans="1:9" ht="41.25" customHeight="1" hidden="1">
      <c r="A29" s="23">
        <v>2272</v>
      </c>
      <c r="B29" s="24" t="s">
        <v>8</v>
      </c>
      <c r="C29" s="25"/>
      <c r="D29" s="25"/>
      <c r="E29" s="26"/>
      <c r="F29" s="27"/>
      <c r="G29" s="30"/>
      <c r="H29" s="26"/>
      <c r="I29" s="26">
        <f t="shared" si="1"/>
        <v>0</v>
      </c>
    </row>
    <row r="30" spans="1:9" ht="34.5" customHeight="1" hidden="1">
      <c r="A30" s="23">
        <v>2273</v>
      </c>
      <c r="B30" s="24" t="s">
        <v>4</v>
      </c>
      <c r="C30" s="25"/>
      <c r="D30" s="31"/>
      <c r="E30" s="29"/>
      <c r="F30" s="27"/>
      <c r="G30" s="27"/>
      <c r="H30" s="26"/>
      <c r="I30" s="26">
        <f>G30-D30</f>
        <v>0</v>
      </c>
    </row>
    <row r="31" spans="1:9" ht="34.5" customHeight="1" hidden="1">
      <c r="A31" s="21">
        <v>2275</v>
      </c>
      <c r="B31" s="19" t="s">
        <v>23</v>
      </c>
      <c r="C31" s="25"/>
      <c r="D31" s="25"/>
      <c r="E31" s="29"/>
      <c r="F31" s="27"/>
      <c r="G31" s="27"/>
      <c r="H31" s="26"/>
      <c r="I31" s="26">
        <f>G31-D31</f>
        <v>0</v>
      </c>
    </row>
    <row r="32" spans="1:9" ht="26.25" hidden="1">
      <c r="A32" s="23"/>
      <c r="B32" s="24"/>
      <c r="C32" s="35" t="e">
        <f>C18+C21</f>
        <v>#VALUE!</v>
      </c>
      <c r="D32" s="35">
        <f>D18+D21</f>
        <v>0</v>
      </c>
      <c r="E32" s="29"/>
      <c r="F32" s="38"/>
      <c r="G32" s="38"/>
      <c r="H32" s="29">
        <v>0</v>
      </c>
      <c r="I32" s="26">
        <f>G32-D32</f>
        <v>0</v>
      </c>
    </row>
    <row r="33" spans="1:9" ht="25.5">
      <c r="A33" s="33"/>
      <c r="B33" s="34" t="s">
        <v>12</v>
      </c>
      <c r="C33" s="37">
        <f>C20+C21+C22+C25+C26+C27+C31</f>
        <v>0</v>
      </c>
      <c r="D33" s="36">
        <f>D20+D21+D22+D25+D26+D27+D31</f>
        <v>0</v>
      </c>
      <c r="E33" s="36"/>
      <c r="F33" s="37">
        <f>F22+F23+F24+F25+F27</f>
        <v>3873.5339999999997</v>
      </c>
      <c r="G33" s="37">
        <f>G22+G23+G24+G25+G27</f>
        <v>3873.4974700000002</v>
      </c>
      <c r="H33" s="35">
        <f>G33/F33*100</f>
        <v>99.99905693353925</v>
      </c>
      <c r="I33" s="37">
        <f>I22+I23+I24+I25+I27</f>
        <v>3873.4974700000002</v>
      </c>
    </row>
    <row r="34" spans="1:9" ht="30" customHeight="1">
      <c r="A34" s="44"/>
      <c r="B34" s="44" t="s">
        <v>25</v>
      </c>
      <c r="C34" s="42"/>
      <c r="D34" s="42"/>
      <c r="E34" s="42"/>
      <c r="F34" s="42"/>
      <c r="G34" s="42"/>
      <c r="H34" s="42"/>
      <c r="I34" s="6"/>
    </row>
    <row r="35" spans="1:8" ht="39.75" customHeight="1">
      <c r="A35" s="44">
        <v>3110</v>
      </c>
      <c r="B35" s="44" t="s">
        <v>26</v>
      </c>
      <c r="C35" s="43"/>
      <c r="D35" s="43"/>
      <c r="E35" s="43"/>
      <c r="F35" s="46">
        <v>13680.74</v>
      </c>
      <c r="G35" s="46">
        <v>11129.15933</v>
      </c>
      <c r="H35" s="45">
        <f>G35/F35*100</f>
        <v>81.3491034110728</v>
      </c>
    </row>
  </sheetData>
  <sheetProtection/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15:I15"/>
    <mergeCell ref="A16:I16"/>
    <mergeCell ref="H17:I17"/>
    <mergeCell ref="A18:A19"/>
    <mergeCell ref="B18:B19"/>
    <mergeCell ref="C18:E18"/>
    <mergeCell ref="F18:H18"/>
    <mergeCell ref="I18:I19"/>
  </mergeCells>
  <printOptions/>
  <pageMargins left="0.72" right="0.2" top="0.3937007874015748" bottom="0.19" header="0.5118110236220472" footer="0.19"/>
  <pageSetup horizontalDpi="240" verticalDpi="24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Ponomarenko</cp:lastModifiedBy>
  <cp:lastPrinted>2024-01-09T12:47:16Z</cp:lastPrinted>
  <dcterms:created xsi:type="dcterms:W3CDTF">2001-12-07T05:58:10Z</dcterms:created>
  <dcterms:modified xsi:type="dcterms:W3CDTF">2024-01-09T11:48:53Z</dcterms:modified>
  <cp:category/>
  <cp:version/>
  <cp:contentType/>
  <cp:contentStatus/>
</cp:coreProperties>
</file>