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'Лист1'!$3:$3</definedName>
    <definedName name="_xlnm.Print_Area" localSheetId="0">'Лист1'!$A$1:$R$59</definedName>
  </definedNames>
  <calcPr fullCalcOnLoad="1"/>
</workbook>
</file>

<file path=xl/sharedStrings.xml><?xml version="1.0" encoding="utf-8"?>
<sst xmlns="http://schemas.openxmlformats.org/spreadsheetml/2006/main" count="65" uniqueCount="56">
  <si>
    <t xml:space="preserve"> </t>
  </si>
  <si>
    <t xml:space="preserve"> Всього </t>
  </si>
  <si>
    <t>КПКВ 7461 "Утримання та розвиток автомобільних доріг та дорожньої  інфраструктури за рахунок коштів місцевого бюджету"</t>
  </si>
  <si>
    <t>КПКВ 7330 "Будівництво інших об`єктів комунальної власності"</t>
  </si>
  <si>
    <t>КПКВ 6030 " Організація благоустрою населених пунктів "</t>
  </si>
  <si>
    <t>КПКВ 7310 " Будівництво об"єктів житлово-комунального господарства"</t>
  </si>
  <si>
    <t xml:space="preserve"> Всього  </t>
  </si>
  <si>
    <t>КПКВ 6011 "Експлуатація та технічне обслуговування житлового фонду"</t>
  </si>
  <si>
    <t>Капітальний ремонт частини будинку сімейного типу по вул. Миру 236</t>
  </si>
  <si>
    <t>Капітальний ремонт житлового будинку на пр. Шахтобудівників,8 експертиза</t>
  </si>
  <si>
    <t>Співфінансування робіт по капітальному ремонту покрівель та ліфтів житлових будинків</t>
  </si>
  <si>
    <t>Капітальний ремонт велодоріжки в парку ім. 1 Травня проєкт</t>
  </si>
  <si>
    <t>Триммер Sнtil  FS 250</t>
  </si>
  <si>
    <t>Триммер Husgvarna 535 Rx</t>
  </si>
  <si>
    <t>Бензопила Husgvarna-353</t>
  </si>
  <si>
    <t>Реконструкція Павлоградського водозабору І черги КП "Павлоградтрансенерго"</t>
  </si>
  <si>
    <t>КПКВ 7370 Реалізація інших заходів щодо соціально - економічного розвитку територій</t>
  </si>
  <si>
    <t>3132</t>
  </si>
  <si>
    <t>КПКВ 7381 "Реалізація проєктів в рамкаї Програми з відновлення України"</t>
  </si>
  <si>
    <t>Реконструкція трубпроводу водопостачання вул. Озерна</t>
  </si>
  <si>
    <t>Будівництво обїздної дороги</t>
  </si>
  <si>
    <t>Капітальний ремонт площі Соборна (кредиторська заборгованність)</t>
  </si>
  <si>
    <t>Капітальний ремонт пішохідних та велодоріжок вздвж вул.Дніпровська</t>
  </si>
  <si>
    <t xml:space="preserve">Капітальний ремонт стели по вул. Дніпровська </t>
  </si>
  <si>
    <t>Придбання грунтофрези</t>
  </si>
  <si>
    <t>Придбання косарки роторної</t>
  </si>
  <si>
    <t>Бетонозмішувач</t>
  </si>
  <si>
    <t>Газонокосарка бензинова</t>
  </si>
  <si>
    <t>Вібротрамбовка</t>
  </si>
  <si>
    <t xml:space="preserve">Капітальний ремонт системи водовідвдедення будівлі по вул.Шевченка, 104 </t>
  </si>
  <si>
    <t>Капітальний ремонт трубопроводу водопостачання по просп. Шахтобудівників</t>
  </si>
  <si>
    <t>РАЗОМ</t>
  </si>
  <si>
    <t>Профінансо-вано, грн.</t>
  </si>
  <si>
    <t>Виконано за 9 місяців 2023 року</t>
  </si>
  <si>
    <t>% виконання</t>
  </si>
  <si>
    <t>Кущі троянд бордюрних та чайно-гібридних, ялинок</t>
  </si>
  <si>
    <t>Придбання тимчасової споруди для проведення обряду поховання на клажовищі по вул. Луганська</t>
  </si>
  <si>
    <t>Реконструкція будівлі дитячого садку під багатоквартирний житловий будинок для тимчасового проживання ВПО за адресою вул. Підгірна 9а</t>
  </si>
  <si>
    <t xml:space="preserve">Реконструкція гуртожитку по вул. Промислоа 9/2 у м. Павлоград </t>
  </si>
  <si>
    <t>КПКВ 7383 "Реалізація проектів (об'єктів, заходів) за рахунок коштів фонду ліквідації наслідків збройної агресії" (Субвенція)</t>
  </si>
  <si>
    <t>Капітальний ремонт вул. Дніпровьска (окремими ділянками)</t>
  </si>
  <si>
    <t xml:space="preserve">Реконструкація дороги по вул. Центральна </t>
  </si>
  <si>
    <t>Реконструкція шляхопроводу через залізничні колії на селище 18 Вересня</t>
  </si>
  <si>
    <t>КПКВ 8741  "Заходи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бюджету"</t>
  </si>
  <si>
    <t>Капітальний ремонт покрівлі будинку по вул.Соборна, 70 в тому числі виготовлення ПКД, проведення технічного та авторського нагляду, виконання будівельно-монтажних робіт з відновленням даху будівлі</t>
  </si>
  <si>
    <t>Компресор 200 л</t>
  </si>
  <si>
    <t>Реконструкція гуртожитку по вул. Промислова 9/2 у м. Павлоград (ПКД)</t>
  </si>
  <si>
    <t>План на рік</t>
  </si>
  <si>
    <t>Виконано за рік</t>
  </si>
  <si>
    <t xml:space="preserve">Придбання зі встановленням дитячо-спортивих майданчиків та ігрових елементів </t>
  </si>
  <si>
    <t>Придбання насосів (4шт)</t>
  </si>
  <si>
    <t>Придбання мотопомпи</t>
  </si>
  <si>
    <t>Комп'ютер в зборі</t>
  </si>
  <si>
    <t>Бензогенератор</t>
  </si>
  <si>
    <t>Швонарізчик бензинова</t>
  </si>
  <si>
    <t xml:space="preserve"> Використання коштів бюджету розвитку по  галузі житлово-комунальне господарство за 2023 рік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</si>
</sst>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#,##0.00&quot;р.&quot;"/>
    <numFmt numFmtId="178" formatCode="#,##0.0&quot;р.&quot;"/>
    <numFmt numFmtId="179" formatCode="#,##0&quot;р.&quot;"/>
    <numFmt numFmtId="180" formatCode="0.000"/>
    <numFmt numFmtId="181" formatCode="#,##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00"/>
    <numFmt numFmtId="187" formatCode="0.0000"/>
    <numFmt numFmtId="188" formatCode="_-* #,##0_р_._-;\-* #,##0_р_._-;_-* &quot;-&quot;??_р_._-;_-@_-"/>
    <numFmt numFmtId="189" formatCode="_-* #,##0.0_р_._-;\-* #,##0.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7" fillId="0" borderId="6" applyNumberFormat="0" applyFill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20" borderId="1" applyNumberFormat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6" fillId="23" borderId="9" applyNumberFormat="0" applyFont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8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4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3" fontId="31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/>
    </xf>
    <xf numFmtId="3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88" fontId="33" fillId="0" borderId="10" xfId="128" applyNumberFormat="1" applyFont="1" applyFill="1" applyBorder="1" applyAlignment="1">
      <alignment horizontal="center" vertical="center"/>
    </xf>
    <xf numFmtId="0" fontId="26" fillId="0" borderId="10" xfId="110" applyFont="1" applyFill="1" applyBorder="1" applyAlignment="1">
      <alignment horizontal="left" wrapText="1"/>
      <protection/>
    </xf>
    <xf numFmtId="0" fontId="33" fillId="0" borderId="10" xfId="110" applyFont="1" applyFill="1" applyBorder="1" applyAlignment="1">
      <alignment wrapText="1"/>
      <protection/>
    </xf>
    <xf numFmtId="0" fontId="33" fillId="0" borderId="10" xfId="110" applyFont="1" applyFill="1" applyBorder="1" applyAlignment="1">
      <alignment vertical="center" wrapText="1"/>
      <protection/>
    </xf>
    <xf numFmtId="4" fontId="33" fillId="0" borderId="10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justify" vertical="center" wrapText="1"/>
    </xf>
    <xf numFmtId="188" fontId="33" fillId="0" borderId="10" xfId="128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88" fontId="31" fillId="0" borderId="10" xfId="128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181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justify" vertical="center"/>
    </xf>
    <xf numFmtId="4" fontId="26" fillId="0" borderId="0" xfId="0" applyNumberFormat="1" applyFont="1" applyFill="1" applyAlignment="1">
      <alignment/>
    </xf>
    <xf numFmtId="1" fontId="31" fillId="0" borderId="10" xfId="0" applyNumberFormat="1" applyFont="1" applyFill="1" applyBorder="1" applyAlignment="1">
      <alignment horizontal="center" vertical="center"/>
    </xf>
    <xf numFmtId="176" fontId="31" fillId="0" borderId="10" xfId="128" applyNumberFormat="1" applyFont="1" applyFill="1" applyBorder="1" applyAlignment="1">
      <alignment horizontal="center" vertical="center" wrapText="1"/>
    </xf>
    <xf numFmtId="1" fontId="33" fillId="0" borderId="10" xfId="128" applyNumberFormat="1" applyFont="1" applyFill="1" applyBorder="1" applyAlignment="1">
      <alignment horizontal="center" vertical="center" wrapText="1"/>
    </xf>
    <xf numFmtId="1" fontId="31" fillId="0" borderId="10" xfId="128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4" fillId="0" borderId="0" xfId="0" applyFont="1" applyAlignment="1">
      <alignment/>
    </xf>
    <xf numFmtId="4" fontId="31" fillId="0" borderId="10" xfId="0" applyNumberFormat="1" applyFont="1" applyFill="1" applyBorder="1" applyAlignment="1">
      <alignment horizontal="center" vertical="center"/>
    </xf>
    <xf numFmtId="171" fontId="33" fillId="0" borderId="10" xfId="128" applyFont="1" applyBorder="1" applyAlignment="1">
      <alignment horizontal="center" vertical="center"/>
    </xf>
    <xf numFmtId="4" fontId="33" fillId="0" borderId="10" xfId="111" applyNumberFormat="1" applyFont="1" applyBorder="1" applyAlignment="1">
      <alignment horizontal="center" vertical="center"/>
      <protection/>
    </xf>
    <xf numFmtId="181" fontId="33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3" fillId="0" borderId="10" xfId="110" applyFont="1" applyFill="1" applyBorder="1" applyAlignment="1">
      <alignment horizontal="justify" vertical="center" wrapText="1"/>
      <protection/>
    </xf>
    <xf numFmtId="0" fontId="33" fillId="0" borderId="10" xfId="110" applyFont="1" applyFill="1" applyBorder="1" applyAlignment="1">
      <alignment horizontal="left" wrapText="1"/>
      <protection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vertical="center" wrapText="1"/>
    </xf>
    <xf numFmtId="3" fontId="33" fillId="0" borderId="10" xfId="128" applyNumberFormat="1" applyFont="1" applyFill="1" applyBorder="1" applyAlignment="1">
      <alignment horizontal="center" vertical="center" wrapText="1"/>
    </xf>
    <xf numFmtId="3" fontId="31" fillId="0" borderId="10" xfId="128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/>
    </xf>
    <xf numFmtId="0" fontId="32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3" xfId="109"/>
    <cellStyle name="Обычный_Dod5kochtor" xfId="110"/>
    <cellStyle name="Обычный_shabl_dod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ечание 2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передження" xfId="125"/>
    <cellStyle name="Текст пояснення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%20&#1041;&#1070;&#1044;&#1046;%20&#1088;&#1086;&#1079;&#1074;%20&#1057;&#1050;&#1057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7%20&#1041;&#1070;&#1044;&#1046;%20&#1088;&#1086;&#1079;&#1074;%20&#1089;&#1090;&#1072;&#1090;&#109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1">
          <cell r="D51">
            <v>106427.23337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2">
          <cell r="H102">
            <v>208287228.00000003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8"/>
  <sheetViews>
    <sheetView tabSelected="1" zoomScaleSheetLayoutView="100" zoomScalePageLayoutView="0" workbookViewId="0" topLeftCell="A18">
      <selection activeCell="A32" sqref="A32:R32"/>
    </sheetView>
  </sheetViews>
  <sheetFormatPr defaultColWidth="8.875" defaultRowHeight="12.75"/>
  <cols>
    <col min="1" max="1" width="16.50390625" style="3" customWidth="1"/>
    <col min="2" max="2" width="66.00390625" style="2" customWidth="1"/>
    <col min="3" max="3" width="16.50390625" style="4" hidden="1" customWidth="1"/>
    <col min="4" max="4" width="17.00390625" style="4" hidden="1" customWidth="1"/>
    <col min="5" max="5" width="17.375" style="4" hidden="1" customWidth="1"/>
    <col min="6" max="6" width="14.125" style="4" hidden="1" customWidth="1"/>
    <col min="7" max="7" width="23.50390625" style="4" customWidth="1"/>
    <col min="8" max="8" width="16.625" style="4" hidden="1" customWidth="1"/>
    <col min="9" max="9" width="16.875" style="4" hidden="1" customWidth="1"/>
    <col min="10" max="11" width="14.125" style="4" hidden="1" customWidth="1"/>
    <col min="12" max="12" width="14.625" style="4" hidden="1" customWidth="1"/>
    <col min="13" max="13" width="14.50390625" style="4" hidden="1" customWidth="1"/>
    <col min="14" max="14" width="14.125" style="4" hidden="1" customWidth="1"/>
    <col min="15" max="15" width="16.375" style="4" hidden="1" customWidth="1"/>
    <col min="16" max="16" width="14.50390625" style="4" hidden="1" customWidth="1"/>
    <col min="17" max="17" width="22.50390625" style="16" customWidth="1"/>
    <col min="18" max="18" width="19.625" style="2" customWidth="1"/>
    <col min="19" max="20" width="8.875" style="1" hidden="1" customWidth="1"/>
    <col min="21" max="21" width="17.125" style="1" hidden="1" customWidth="1"/>
    <col min="22" max="26" width="8.875" style="1" hidden="1" customWidth="1"/>
    <col min="27" max="27" width="12.125" style="1" bestFit="1" customWidth="1"/>
    <col min="28" max="16384" width="8.875" style="1" customWidth="1"/>
  </cols>
  <sheetData>
    <row r="1" spans="1:18" s="8" customFormat="1" ht="22.5" customHeight="1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4"/>
      <c r="R1" s="11">
        <v>18</v>
      </c>
    </row>
    <row r="2" spans="1:18" s="8" customFormat="1" ht="55.5" customHeight="1">
      <c r="A2" s="74" t="s">
        <v>55</v>
      </c>
      <c r="B2" s="74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</row>
    <row r="3" spans="1:18" s="8" customFormat="1" ht="69" customHeight="1">
      <c r="A3" s="35"/>
      <c r="B3" s="44"/>
      <c r="C3" s="44"/>
      <c r="D3" s="44"/>
      <c r="E3" s="44"/>
      <c r="F3" s="44"/>
      <c r="G3" s="59" t="s">
        <v>47</v>
      </c>
      <c r="H3" s="60" t="s">
        <v>32</v>
      </c>
      <c r="I3" s="59" t="s">
        <v>33</v>
      </c>
      <c r="J3" s="44"/>
      <c r="K3" s="44"/>
      <c r="L3" s="44"/>
      <c r="M3" s="44"/>
      <c r="N3" s="44"/>
      <c r="O3" s="44"/>
      <c r="P3" s="44"/>
      <c r="Q3" s="59" t="s">
        <v>48</v>
      </c>
      <c r="R3" s="59" t="s">
        <v>34</v>
      </c>
    </row>
    <row r="4" spans="1:18" s="8" customFormat="1" ht="23.25" customHeight="1" hidden="1">
      <c r="A4" s="68" t="s">
        <v>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s="8" customFormat="1" ht="48" customHeight="1" hidden="1">
      <c r="A5" s="23">
        <v>3131</v>
      </c>
      <c r="B5" s="28" t="s">
        <v>8</v>
      </c>
      <c r="C5" s="24"/>
      <c r="D5" s="25"/>
      <c r="E5" s="25"/>
      <c r="F5" s="25"/>
      <c r="G5" s="25"/>
      <c r="H5" s="17"/>
      <c r="I5" s="17"/>
      <c r="J5" s="17"/>
      <c r="K5" s="17"/>
      <c r="L5" s="17"/>
      <c r="M5" s="17"/>
      <c r="N5" s="17"/>
      <c r="O5" s="17"/>
      <c r="P5" s="17"/>
      <c r="Q5" s="18">
        <v>0</v>
      </c>
      <c r="R5" s="20" t="e">
        <f>Q5*100/G5</f>
        <v>#DIV/0!</v>
      </c>
    </row>
    <row r="6" spans="1:18" s="8" customFormat="1" ht="48" customHeight="1" hidden="1">
      <c r="A6" s="23">
        <v>3131</v>
      </c>
      <c r="B6" s="28" t="s">
        <v>9</v>
      </c>
      <c r="C6" s="24"/>
      <c r="D6" s="25"/>
      <c r="E6" s="25"/>
      <c r="F6" s="25"/>
      <c r="G6" s="25"/>
      <c r="H6" s="17"/>
      <c r="I6" s="17"/>
      <c r="J6" s="17"/>
      <c r="K6" s="17"/>
      <c r="L6" s="17"/>
      <c r="M6" s="17"/>
      <c r="N6" s="17"/>
      <c r="O6" s="17"/>
      <c r="P6" s="17"/>
      <c r="Q6" s="18">
        <v>0</v>
      </c>
      <c r="R6" s="19" t="e">
        <f>Q6*100/G6</f>
        <v>#DIV/0!</v>
      </c>
    </row>
    <row r="7" spans="1:18" s="8" customFormat="1" ht="54.75" customHeight="1" hidden="1">
      <c r="A7" s="23">
        <v>3131</v>
      </c>
      <c r="B7" s="28" t="s">
        <v>10</v>
      </c>
      <c r="C7" s="24"/>
      <c r="D7" s="25"/>
      <c r="E7" s="25"/>
      <c r="F7" s="25"/>
      <c r="G7" s="25"/>
      <c r="H7" s="17"/>
      <c r="I7" s="17"/>
      <c r="J7" s="17"/>
      <c r="K7" s="17"/>
      <c r="L7" s="17"/>
      <c r="M7" s="17"/>
      <c r="N7" s="17"/>
      <c r="O7" s="17"/>
      <c r="P7" s="17"/>
      <c r="Q7" s="18">
        <v>0</v>
      </c>
      <c r="R7" s="20" t="e">
        <f>Q7*100/G7</f>
        <v>#DIV/0!</v>
      </c>
    </row>
    <row r="8" spans="1:18" s="8" customFormat="1" ht="30" customHeight="1" hidden="1">
      <c r="A8" s="21"/>
      <c r="B8" s="69" t="s">
        <v>6</v>
      </c>
      <c r="C8" s="69"/>
      <c r="D8" s="25"/>
      <c r="E8" s="25"/>
      <c r="F8" s="25"/>
      <c r="G8" s="17">
        <f aca="true" t="shared" si="0" ref="G8:Q8">SUM(G5:G7)</f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20" t="e">
        <f>Q8*100/G8</f>
        <v>#DIV/0!</v>
      </c>
    </row>
    <row r="9" spans="1:18" s="8" customFormat="1" ht="23.25" customHeight="1">
      <c r="A9" s="68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s="8" customFormat="1" ht="43.5" customHeight="1">
      <c r="A10" s="23">
        <v>3110</v>
      </c>
      <c r="B10" s="61" t="s">
        <v>49</v>
      </c>
      <c r="C10" s="24"/>
      <c r="D10" s="25"/>
      <c r="E10" s="25"/>
      <c r="F10" s="25"/>
      <c r="G10" s="25">
        <v>127350</v>
      </c>
      <c r="H10" s="17"/>
      <c r="I10" s="17"/>
      <c r="J10" s="17"/>
      <c r="K10" s="17"/>
      <c r="L10" s="17"/>
      <c r="M10" s="17"/>
      <c r="N10" s="17"/>
      <c r="O10" s="17"/>
      <c r="P10" s="17"/>
      <c r="Q10" s="18">
        <f>82350+45000</f>
        <v>127350</v>
      </c>
      <c r="R10" s="19">
        <f>Q10*100/G10</f>
        <v>100</v>
      </c>
    </row>
    <row r="11" spans="1:18" s="8" customFormat="1" ht="39" customHeight="1">
      <c r="A11" s="23">
        <v>3132</v>
      </c>
      <c r="B11" s="61" t="s">
        <v>21</v>
      </c>
      <c r="C11" s="24"/>
      <c r="D11" s="25"/>
      <c r="E11" s="25"/>
      <c r="F11" s="25"/>
      <c r="G11" s="25">
        <v>3590269.63</v>
      </c>
      <c r="H11" s="17"/>
      <c r="I11" s="17"/>
      <c r="J11" s="17"/>
      <c r="K11" s="17"/>
      <c r="L11" s="17"/>
      <c r="M11" s="17"/>
      <c r="N11" s="17"/>
      <c r="O11" s="17"/>
      <c r="P11" s="17"/>
      <c r="Q11" s="25">
        <v>3590269.63</v>
      </c>
      <c r="R11" s="19">
        <f>Q11*100/G11</f>
        <v>100</v>
      </c>
    </row>
    <row r="12" spans="1:18" s="8" customFormat="1" ht="42" customHeight="1" hidden="1">
      <c r="A12" s="23">
        <v>3132</v>
      </c>
      <c r="B12" s="62" t="s">
        <v>22</v>
      </c>
      <c r="C12" s="24"/>
      <c r="D12" s="25"/>
      <c r="E12" s="25"/>
      <c r="F12" s="25"/>
      <c r="G12" s="25"/>
      <c r="H12" s="17"/>
      <c r="I12" s="17"/>
      <c r="J12" s="17"/>
      <c r="K12" s="17"/>
      <c r="L12" s="17"/>
      <c r="M12" s="17"/>
      <c r="N12" s="17"/>
      <c r="O12" s="17"/>
      <c r="P12" s="17"/>
      <c r="Q12" s="25">
        <v>0</v>
      </c>
      <c r="R12" s="19" t="e">
        <f aca="true" t="shared" si="1" ref="R12:R30">Q12*100/G12</f>
        <v>#DIV/0!</v>
      </c>
    </row>
    <row r="13" spans="1:18" s="8" customFormat="1" ht="27" customHeight="1" hidden="1">
      <c r="A13" s="23">
        <v>3132</v>
      </c>
      <c r="B13" s="62" t="s">
        <v>11</v>
      </c>
      <c r="C13" s="24"/>
      <c r="D13" s="25"/>
      <c r="E13" s="25"/>
      <c r="F13" s="25"/>
      <c r="G13" s="25"/>
      <c r="H13" s="17"/>
      <c r="I13" s="17"/>
      <c r="J13" s="17"/>
      <c r="K13" s="17"/>
      <c r="L13" s="17"/>
      <c r="M13" s="17"/>
      <c r="N13" s="17"/>
      <c r="O13" s="17"/>
      <c r="P13" s="17"/>
      <c r="Q13" s="25">
        <v>0</v>
      </c>
      <c r="R13" s="19" t="e">
        <f t="shared" si="1"/>
        <v>#DIV/0!</v>
      </c>
    </row>
    <row r="14" spans="1:18" s="8" customFormat="1" ht="26.25" customHeight="1" hidden="1">
      <c r="A14" s="23">
        <v>3132</v>
      </c>
      <c r="B14" s="62" t="s">
        <v>23</v>
      </c>
      <c r="C14" s="24"/>
      <c r="D14" s="25"/>
      <c r="E14" s="25"/>
      <c r="F14" s="25"/>
      <c r="G14" s="25"/>
      <c r="H14" s="17"/>
      <c r="I14" s="17"/>
      <c r="J14" s="17"/>
      <c r="K14" s="17"/>
      <c r="L14" s="17"/>
      <c r="M14" s="17"/>
      <c r="N14" s="17"/>
      <c r="O14" s="17"/>
      <c r="P14" s="17"/>
      <c r="Q14" s="25">
        <v>0</v>
      </c>
      <c r="R14" s="19" t="e">
        <f t="shared" si="1"/>
        <v>#DIV/0!</v>
      </c>
    </row>
    <row r="15" spans="1:18" s="8" customFormat="1" ht="20.25" customHeight="1">
      <c r="A15" s="23">
        <v>3210</v>
      </c>
      <c r="B15" s="63" t="s">
        <v>51</v>
      </c>
      <c r="C15" s="24"/>
      <c r="D15" s="25"/>
      <c r="E15" s="25"/>
      <c r="F15" s="25"/>
      <c r="G15" s="25">
        <v>72000</v>
      </c>
      <c r="H15" s="17"/>
      <c r="I15" s="17"/>
      <c r="J15" s="17"/>
      <c r="K15" s="17"/>
      <c r="L15" s="17"/>
      <c r="M15" s="17"/>
      <c r="N15" s="17"/>
      <c r="O15" s="17"/>
      <c r="P15" s="17"/>
      <c r="Q15" s="25">
        <v>72000</v>
      </c>
      <c r="R15" s="19">
        <f t="shared" si="1"/>
        <v>100</v>
      </c>
    </row>
    <row r="16" spans="1:18" s="8" customFormat="1" ht="21.75" customHeight="1">
      <c r="A16" s="23">
        <v>3210</v>
      </c>
      <c r="B16" s="63" t="s">
        <v>24</v>
      </c>
      <c r="C16" s="24"/>
      <c r="D16" s="25"/>
      <c r="E16" s="25"/>
      <c r="F16" s="25"/>
      <c r="G16" s="25">
        <v>40000</v>
      </c>
      <c r="H16" s="17"/>
      <c r="I16" s="17"/>
      <c r="J16" s="17"/>
      <c r="K16" s="17"/>
      <c r="L16" s="17"/>
      <c r="M16" s="17"/>
      <c r="N16" s="17"/>
      <c r="O16" s="17"/>
      <c r="P16" s="17"/>
      <c r="Q16" s="25">
        <v>40000</v>
      </c>
      <c r="R16" s="19">
        <f t="shared" si="1"/>
        <v>100</v>
      </c>
    </row>
    <row r="17" spans="1:18" s="8" customFormat="1" ht="21.75" customHeight="1">
      <c r="A17" s="23">
        <v>3210</v>
      </c>
      <c r="B17" s="63" t="s">
        <v>25</v>
      </c>
      <c r="C17" s="24"/>
      <c r="D17" s="25"/>
      <c r="E17" s="25"/>
      <c r="F17" s="25"/>
      <c r="G17" s="25">
        <v>62000</v>
      </c>
      <c r="H17" s="17"/>
      <c r="I17" s="17"/>
      <c r="J17" s="17"/>
      <c r="K17" s="17"/>
      <c r="L17" s="17"/>
      <c r="M17" s="17"/>
      <c r="N17" s="17"/>
      <c r="O17" s="17"/>
      <c r="P17" s="17"/>
      <c r="Q17" s="25">
        <v>62000</v>
      </c>
      <c r="R17" s="19">
        <f t="shared" si="1"/>
        <v>100</v>
      </c>
    </row>
    <row r="18" spans="1:18" s="8" customFormat="1" ht="21" customHeight="1">
      <c r="A18" s="23">
        <v>3210</v>
      </c>
      <c r="B18" s="63" t="s">
        <v>45</v>
      </c>
      <c r="C18" s="24"/>
      <c r="D18" s="25"/>
      <c r="E18" s="25"/>
      <c r="F18" s="25"/>
      <c r="G18" s="25">
        <v>50000</v>
      </c>
      <c r="H18" s="17"/>
      <c r="I18" s="17"/>
      <c r="J18" s="17"/>
      <c r="K18" s="17"/>
      <c r="L18" s="17"/>
      <c r="M18" s="17"/>
      <c r="N18" s="17"/>
      <c r="O18" s="17"/>
      <c r="P18" s="17"/>
      <c r="Q18" s="25">
        <v>50000</v>
      </c>
      <c r="R18" s="19">
        <f t="shared" si="1"/>
        <v>100</v>
      </c>
    </row>
    <row r="19" spans="1:18" s="8" customFormat="1" ht="20.25" customHeight="1">
      <c r="A19" s="23">
        <v>3210</v>
      </c>
      <c r="B19" s="63" t="s">
        <v>50</v>
      </c>
      <c r="C19" s="24"/>
      <c r="D19" s="25"/>
      <c r="E19" s="25"/>
      <c r="F19" s="25"/>
      <c r="G19" s="25">
        <v>39000</v>
      </c>
      <c r="H19" s="17"/>
      <c r="I19" s="17"/>
      <c r="J19" s="17"/>
      <c r="K19" s="17"/>
      <c r="L19" s="17"/>
      <c r="M19" s="17"/>
      <c r="N19" s="17"/>
      <c r="O19" s="17"/>
      <c r="P19" s="17"/>
      <c r="Q19" s="25">
        <v>39000</v>
      </c>
      <c r="R19" s="19">
        <f t="shared" si="1"/>
        <v>100</v>
      </c>
    </row>
    <row r="20" spans="1:18" s="8" customFormat="1" ht="22.5" customHeight="1">
      <c r="A20" s="23">
        <v>3210</v>
      </c>
      <c r="B20" s="64" t="s">
        <v>35</v>
      </c>
      <c r="C20" s="24"/>
      <c r="D20" s="25"/>
      <c r="E20" s="25"/>
      <c r="F20" s="25"/>
      <c r="G20" s="25">
        <v>154000</v>
      </c>
      <c r="H20" s="17"/>
      <c r="I20" s="17"/>
      <c r="J20" s="17"/>
      <c r="K20" s="17"/>
      <c r="L20" s="17"/>
      <c r="M20" s="17"/>
      <c r="N20" s="17"/>
      <c r="O20" s="17"/>
      <c r="P20" s="17"/>
      <c r="Q20" s="25">
        <f>77000+77000</f>
        <v>154000</v>
      </c>
      <c r="R20" s="19">
        <f t="shared" si="1"/>
        <v>100</v>
      </c>
    </row>
    <row r="21" spans="1:18" s="8" customFormat="1" ht="22.5" customHeight="1">
      <c r="A21" s="23">
        <v>3210</v>
      </c>
      <c r="B21" s="64" t="s">
        <v>52</v>
      </c>
      <c r="C21" s="24"/>
      <c r="D21" s="25"/>
      <c r="E21" s="25"/>
      <c r="F21" s="25"/>
      <c r="G21" s="25">
        <v>68970</v>
      </c>
      <c r="H21" s="17"/>
      <c r="I21" s="17"/>
      <c r="J21" s="17"/>
      <c r="K21" s="17"/>
      <c r="L21" s="17"/>
      <c r="M21" s="17"/>
      <c r="N21" s="17"/>
      <c r="O21" s="17"/>
      <c r="P21" s="17"/>
      <c r="Q21" s="25">
        <v>68970</v>
      </c>
      <c r="R21" s="19">
        <f t="shared" si="1"/>
        <v>100</v>
      </c>
    </row>
    <row r="22" spans="1:18" s="8" customFormat="1" ht="26.25" customHeight="1" hidden="1">
      <c r="A22" s="23">
        <v>3210</v>
      </c>
      <c r="B22" s="64" t="s">
        <v>12</v>
      </c>
      <c r="C22" s="24"/>
      <c r="D22" s="25"/>
      <c r="E22" s="25"/>
      <c r="F22" s="25"/>
      <c r="G22" s="25"/>
      <c r="H22" s="17"/>
      <c r="I22" s="17"/>
      <c r="J22" s="17"/>
      <c r="K22" s="17"/>
      <c r="L22" s="17"/>
      <c r="M22" s="17"/>
      <c r="N22" s="17"/>
      <c r="O22" s="17"/>
      <c r="P22" s="17"/>
      <c r="Q22" s="25"/>
      <c r="R22" s="19" t="e">
        <f t="shared" si="1"/>
        <v>#DIV/0!</v>
      </c>
    </row>
    <row r="23" spans="1:18" s="8" customFormat="1" ht="26.25" customHeight="1" hidden="1">
      <c r="A23" s="23">
        <v>3210</v>
      </c>
      <c r="B23" s="64" t="s">
        <v>13</v>
      </c>
      <c r="C23" s="24"/>
      <c r="D23" s="25"/>
      <c r="E23" s="25"/>
      <c r="F23" s="25"/>
      <c r="G23" s="25"/>
      <c r="H23" s="17"/>
      <c r="I23" s="17"/>
      <c r="J23" s="17"/>
      <c r="K23" s="17"/>
      <c r="L23" s="17"/>
      <c r="M23" s="17"/>
      <c r="N23" s="17"/>
      <c r="O23" s="17"/>
      <c r="P23" s="17"/>
      <c r="Q23" s="25">
        <v>0</v>
      </c>
      <c r="R23" s="19" t="e">
        <f t="shared" si="1"/>
        <v>#DIV/0!</v>
      </c>
    </row>
    <row r="24" spans="1:18" s="8" customFormat="1" ht="19.5" customHeight="1">
      <c r="A24" s="23">
        <v>3210</v>
      </c>
      <c r="B24" s="64" t="s">
        <v>26</v>
      </c>
      <c r="C24" s="24"/>
      <c r="D24" s="25"/>
      <c r="E24" s="25"/>
      <c r="F24" s="25"/>
      <c r="G24" s="25">
        <v>23480</v>
      </c>
      <c r="H24" s="17"/>
      <c r="I24" s="17"/>
      <c r="J24" s="17"/>
      <c r="K24" s="17"/>
      <c r="L24" s="17"/>
      <c r="M24" s="17"/>
      <c r="N24" s="17"/>
      <c r="O24" s="17"/>
      <c r="P24" s="17"/>
      <c r="Q24" s="25">
        <v>23480</v>
      </c>
      <c r="R24" s="19">
        <f t="shared" si="1"/>
        <v>100</v>
      </c>
    </row>
    <row r="25" spans="1:18" s="8" customFormat="1" ht="20.25" customHeight="1">
      <c r="A25" s="23">
        <v>3210</v>
      </c>
      <c r="B25" s="64" t="s">
        <v>27</v>
      </c>
      <c r="C25" s="24"/>
      <c r="D25" s="25"/>
      <c r="E25" s="25"/>
      <c r="F25" s="25"/>
      <c r="G25" s="25">
        <v>131880</v>
      </c>
      <c r="H25" s="17"/>
      <c r="I25" s="17"/>
      <c r="J25" s="17"/>
      <c r="K25" s="17"/>
      <c r="L25" s="17"/>
      <c r="M25" s="17"/>
      <c r="N25" s="17"/>
      <c r="O25" s="17"/>
      <c r="P25" s="17"/>
      <c r="Q25" s="25">
        <v>131880</v>
      </c>
      <c r="R25" s="19">
        <f t="shared" si="1"/>
        <v>100</v>
      </c>
    </row>
    <row r="26" spans="1:18" s="8" customFormat="1" ht="21.75" customHeight="1">
      <c r="A26" s="23">
        <v>3210</v>
      </c>
      <c r="B26" s="64" t="s">
        <v>53</v>
      </c>
      <c r="C26" s="24"/>
      <c r="D26" s="25"/>
      <c r="E26" s="25"/>
      <c r="F26" s="25"/>
      <c r="G26" s="25">
        <v>90100</v>
      </c>
      <c r="H26" s="17"/>
      <c r="I26" s="17"/>
      <c r="J26" s="17"/>
      <c r="K26" s="17"/>
      <c r="L26" s="17"/>
      <c r="M26" s="17"/>
      <c r="N26" s="17"/>
      <c r="O26" s="17"/>
      <c r="P26" s="17"/>
      <c r="Q26" s="25">
        <v>90100</v>
      </c>
      <c r="R26" s="19">
        <f t="shared" si="1"/>
        <v>100</v>
      </c>
    </row>
    <row r="27" spans="1:18" s="8" customFormat="1" ht="21" customHeight="1">
      <c r="A27" s="23">
        <v>3210</v>
      </c>
      <c r="B27" s="64" t="s">
        <v>54</v>
      </c>
      <c r="C27" s="24"/>
      <c r="D27" s="25"/>
      <c r="E27" s="25"/>
      <c r="F27" s="25"/>
      <c r="G27" s="25">
        <v>74649</v>
      </c>
      <c r="H27" s="17"/>
      <c r="I27" s="17"/>
      <c r="J27" s="17"/>
      <c r="K27" s="17"/>
      <c r="L27" s="17"/>
      <c r="M27" s="17"/>
      <c r="N27" s="17"/>
      <c r="O27" s="17"/>
      <c r="P27" s="17"/>
      <c r="Q27" s="25">
        <v>74649</v>
      </c>
      <c r="R27" s="19">
        <f t="shared" si="1"/>
        <v>100</v>
      </c>
    </row>
    <row r="28" spans="1:18" s="8" customFormat="1" ht="21" customHeight="1">
      <c r="A28" s="23">
        <v>3210</v>
      </c>
      <c r="B28" s="64" t="s">
        <v>28</v>
      </c>
      <c r="C28" s="24"/>
      <c r="D28" s="25"/>
      <c r="E28" s="25"/>
      <c r="F28" s="25"/>
      <c r="G28" s="25">
        <v>88230</v>
      </c>
      <c r="H28" s="17"/>
      <c r="I28" s="17"/>
      <c r="J28" s="17"/>
      <c r="K28" s="17"/>
      <c r="L28" s="17"/>
      <c r="M28" s="17"/>
      <c r="N28" s="17"/>
      <c r="O28" s="17"/>
      <c r="P28" s="17"/>
      <c r="Q28" s="25">
        <v>88230</v>
      </c>
      <c r="R28" s="19">
        <f t="shared" si="1"/>
        <v>100</v>
      </c>
    </row>
    <row r="29" spans="1:18" s="8" customFormat="1" ht="21.75" customHeight="1">
      <c r="A29" s="23">
        <v>3210</v>
      </c>
      <c r="B29" s="64" t="s">
        <v>14</v>
      </c>
      <c r="C29" s="24"/>
      <c r="D29" s="25"/>
      <c r="E29" s="25"/>
      <c r="F29" s="25"/>
      <c r="G29" s="25">
        <v>41600</v>
      </c>
      <c r="H29" s="17"/>
      <c r="I29" s="17"/>
      <c r="J29" s="17"/>
      <c r="K29" s="17"/>
      <c r="L29" s="17"/>
      <c r="M29" s="17"/>
      <c r="N29" s="17"/>
      <c r="O29" s="17"/>
      <c r="P29" s="17"/>
      <c r="Q29" s="25">
        <v>41599.99</v>
      </c>
      <c r="R29" s="19">
        <f t="shared" si="1"/>
        <v>99.99997596153847</v>
      </c>
    </row>
    <row r="30" spans="1:18" s="8" customFormat="1" ht="42.75" customHeight="1">
      <c r="A30" s="23">
        <v>3210</v>
      </c>
      <c r="B30" s="64" t="s">
        <v>36</v>
      </c>
      <c r="C30" s="24"/>
      <c r="D30" s="25"/>
      <c r="E30" s="25"/>
      <c r="F30" s="25"/>
      <c r="G30" s="25">
        <v>450000</v>
      </c>
      <c r="H30" s="17"/>
      <c r="I30" s="17"/>
      <c r="J30" s="17"/>
      <c r="K30" s="17"/>
      <c r="L30" s="17"/>
      <c r="M30" s="17"/>
      <c r="N30" s="17"/>
      <c r="O30" s="17"/>
      <c r="P30" s="17"/>
      <c r="Q30" s="25">
        <v>450000</v>
      </c>
      <c r="R30" s="19">
        <f t="shared" si="1"/>
        <v>100</v>
      </c>
    </row>
    <row r="31" spans="1:18" s="8" customFormat="1" ht="30" customHeight="1">
      <c r="A31" s="21"/>
      <c r="B31" s="69" t="s">
        <v>6</v>
      </c>
      <c r="C31" s="69"/>
      <c r="D31" s="25"/>
      <c r="E31" s="25"/>
      <c r="F31" s="25"/>
      <c r="G31" s="17">
        <f>SUM(G10:P30)</f>
        <v>5103528.63</v>
      </c>
      <c r="H31" s="21">
        <f aca="true" t="shared" si="2" ref="H31:P31">SUM(H10:H11)</f>
        <v>0</v>
      </c>
      <c r="I31" s="21">
        <f t="shared" si="2"/>
        <v>0</v>
      </c>
      <c r="J31" s="21">
        <f t="shared" si="2"/>
        <v>0</v>
      </c>
      <c r="K31" s="21">
        <f t="shared" si="2"/>
        <v>0</v>
      </c>
      <c r="L31" s="21">
        <f t="shared" si="2"/>
        <v>0</v>
      </c>
      <c r="M31" s="21">
        <f t="shared" si="2"/>
        <v>0</v>
      </c>
      <c r="N31" s="21">
        <f t="shared" si="2"/>
        <v>0</v>
      </c>
      <c r="O31" s="21">
        <f t="shared" si="2"/>
        <v>0</v>
      </c>
      <c r="P31" s="21">
        <f t="shared" si="2"/>
        <v>0</v>
      </c>
      <c r="Q31" s="17">
        <f>SUM(Q10:Q30)</f>
        <v>5103528.62</v>
      </c>
      <c r="R31" s="20">
        <f>Q31*100/G31</f>
        <v>99.99999980405714</v>
      </c>
    </row>
    <row r="32" spans="1:18" s="9" customFormat="1" ht="27" customHeight="1">
      <c r="A32" s="68" t="s">
        <v>5</v>
      </c>
      <c r="B32" s="6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s="9" customFormat="1" ht="46.5" customHeight="1">
      <c r="A33" s="23">
        <v>3142</v>
      </c>
      <c r="B33" s="29" t="s">
        <v>46</v>
      </c>
      <c r="C33" s="23"/>
      <c r="D33" s="23"/>
      <c r="E33" s="23"/>
      <c r="F33" s="23"/>
      <c r="G33" s="51">
        <v>198272</v>
      </c>
      <c r="H33" s="51"/>
      <c r="I33" s="51"/>
      <c r="J33" s="51"/>
      <c r="K33" s="51"/>
      <c r="L33" s="51"/>
      <c r="M33" s="51"/>
      <c r="N33" s="51"/>
      <c r="O33" s="51"/>
      <c r="P33" s="51"/>
      <c r="Q33" s="18">
        <v>198271.31</v>
      </c>
      <c r="R33" s="67">
        <f>Q33*100/G33</f>
        <v>99.99965199322143</v>
      </c>
    </row>
    <row r="34" spans="1:18" s="9" customFormat="1" ht="46.5" customHeight="1" hidden="1">
      <c r="A34" s="23">
        <v>3210</v>
      </c>
      <c r="B34" s="30" t="s">
        <v>15</v>
      </c>
      <c r="C34" s="23"/>
      <c r="D34" s="23"/>
      <c r="E34" s="23"/>
      <c r="F34" s="23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8">
        <v>0</v>
      </c>
      <c r="R34" s="49" t="e">
        <f>Q34*100/G34</f>
        <v>#DIV/0!</v>
      </c>
    </row>
    <row r="35" spans="1:18" s="9" customFormat="1" ht="28.5" customHeight="1">
      <c r="A35" s="35"/>
      <c r="B35" s="69" t="s">
        <v>1</v>
      </c>
      <c r="C35" s="69"/>
      <c r="D35" s="23"/>
      <c r="E35" s="23"/>
      <c r="F35" s="23"/>
      <c r="G35" s="52">
        <f aca="true" t="shared" si="3" ref="G35:Q35">SUM(G33:G34)</f>
        <v>198272</v>
      </c>
      <c r="H35" s="50">
        <f t="shared" si="3"/>
        <v>0</v>
      </c>
      <c r="I35" s="50">
        <f t="shared" si="3"/>
        <v>0</v>
      </c>
      <c r="J35" s="50">
        <f t="shared" si="3"/>
        <v>0</v>
      </c>
      <c r="K35" s="50">
        <f t="shared" si="3"/>
        <v>0</v>
      </c>
      <c r="L35" s="50">
        <f t="shared" si="3"/>
        <v>0</v>
      </c>
      <c r="M35" s="50">
        <f t="shared" si="3"/>
        <v>0</v>
      </c>
      <c r="N35" s="50">
        <f t="shared" si="3"/>
        <v>0</v>
      </c>
      <c r="O35" s="50">
        <f t="shared" si="3"/>
        <v>0</v>
      </c>
      <c r="P35" s="50">
        <f t="shared" si="3"/>
        <v>0</v>
      </c>
      <c r="Q35" s="66">
        <f t="shared" si="3"/>
        <v>198271.31</v>
      </c>
      <c r="R35" s="49">
        <f>Q35*100/G35</f>
        <v>99.99965199322143</v>
      </c>
    </row>
    <row r="36" spans="1:18" s="9" customFormat="1" ht="20.25">
      <c r="A36" s="68" t="s">
        <v>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s="53" customFormat="1" ht="84">
      <c r="A37" s="23">
        <v>3132</v>
      </c>
      <c r="B37" s="46" t="s">
        <v>37</v>
      </c>
      <c r="C37" s="35"/>
      <c r="D37" s="35"/>
      <c r="E37" s="35"/>
      <c r="F37" s="35"/>
      <c r="G37" s="18">
        <v>500000</v>
      </c>
      <c r="H37" s="36"/>
      <c r="I37" s="36"/>
      <c r="J37" s="36"/>
      <c r="K37" s="36"/>
      <c r="L37" s="36"/>
      <c r="M37" s="36"/>
      <c r="N37" s="36"/>
      <c r="O37" s="36"/>
      <c r="P37" s="36"/>
      <c r="Q37" s="18">
        <v>499981</v>
      </c>
      <c r="R37" s="67">
        <f>Q37*100/G37</f>
        <v>99.9962</v>
      </c>
    </row>
    <row r="38" spans="1:18" s="53" customFormat="1" ht="21">
      <c r="A38" s="23"/>
      <c r="B38" s="69" t="s">
        <v>1</v>
      </c>
      <c r="C38" s="69"/>
      <c r="D38" s="22"/>
      <c r="E38" s="22"/>
      <c r="F38" s="31"/>
      <c r="G38" s="52">
        <f aca="true" t="shared" si="4" ref="G38:R38">SUM(G37:G37)</f>
        <v>500000</v>
      </c>
      <c r="H38" s="52">
        <f t="shared" si="4"/>
        <v>0</v>
      </c>
      <c r="I38" s="52">
        <f t="shared" si="4"/>
        <v>0</v>
      </c>
      <c r="J38" s="52">
        <f t="shared" si="4"/>
        <v>0</v>
      </c>
      <c r="K38" s="52">
        <f t="shared" si="4"/>
        <v>0</v>
      </c>
      <c r="L38" s="52">
        <f t="shared" si="4"/>
        <v>0</v>
      </c>
      <c r="M38" s="52">
        <f t="shared" si="4"/>
        <v>0</v>
      </c>
      <c r="N38" s="52">
        <f t="shared" si="4"/>
        <v>0</v>
      </c>
      <c r="O38" s="52">
        <f t="shared" si="4"/>
        <v>0</v>
      </c>
      <c r="P38" s="52">
        <f t="shared" si="4"/>
        <v>0</v>
      </c>
      <c r="Q38" s="52">
        <f t="shared" si="4"/>
        <v>499981</v>
      </c>
      <c r="R38" s="52">
        <f t="shared" si="4"/>
        <v>99.9962</v>
      </c>
    </row>
    <row r="39" spans="1:18" s="8" customFormat="1" ht="27" customHeight="1">
      <c r="A39" s="68" t="s">
        <v>16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25" s="54" customFormat="1" ht="39" customHeight="1">
      <c r="A40" s="26" t="s">
        <v>17</v>
      </c>
      <c r="B40" s="29" t="s">
        <v>29</v>
      </c>
      <c r="C40" s="24"/>
      <c r="D40" s="25"/>
      <c r="E40" s="25"/>
      <c r="F40" s="25"/>
      <c r="G40" s="25">
        <v>660000</v>
      </c>
      <c r="H40" s="25"/>
      <c r="I40" s="25"/>
      <c r="J40" s="25"/>
      <c r="K40" s="25"/>
      <c r="L40" s="25"/>
      <c r="M40" s="25"/>
      <c r="N40" s="25"/>
      <c r="O40" s="25"/>
      <c r="P40" s="25"/>
      <c r="Q40" s="18">
        <v>575946.87</v>
      </c>
      <c r="R40" s="19">
        <f>Q40*100/G40</f>
        <v>87.26467727272727</v>
      </c>
      <c r="Y40" s="54" t="s">
        <v>0</v>
      </c>
    </row>
    <row r="41" spans="1:18" s="54" customFormat="1" ht="30" customHeight="1">
      <c r="A41" s="21"/>
      <c r="B41" s="69" t="s">
        <v>6</v>
      </c>
      <c r="C41" s="69"/>
      <c r="D41" s="25"/>
      <c r="E41" s="25"/>
      <c r="F41" s="25"/>
      <c r="G41" s="17">
        <f>SUM(G39:G40)</f>
        <v>660000</v>
      </c>
      <c r="H41" s="17"/>
      <c r="I41" s="17"/>
      <c r="J41" s="17"/>
      <c r="K41" s="17"/>
      <c r="L41" s="17"/>
      <c r="M41" s="17"/>
      <c r="N41" s="17"/>
      <c r="O41" s="17"/>
      <c r="P41" s="17"/>
      <c r="Q41" s="36">
        <f>SUM(Q39:Q40)</f>
        <v>575946.87</v>
      </c>
      <c r="R41" s="20">
        <f>Q41*100/G41</f>
        <v>87.26467727272727</v>
      </c>
    </row>
    <row r="42" spans="1:18" s="9" customFormat="1" ht="20.25">
      <c r="A42" s="68" t="s">
        <v>18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s="53" customFormat="1" ht="40.5" customHeight="1">
      <c r="A43" s="23">
        <v>3132</v>
      </c>
      <c r="B43" s="32" t="s">
        <v>30</v>
      </c>
      <c r="C43" s="22"/>
      <c r="D43" s="22"/>
      <c r="E43" s="22"/>
      <c r="F43" s="31"/>
      <c r="G43" s="33">
        <v>1785325</v>
      </c>
      <c r="H43" s="27"/>
      <c r="I43" s="27"/>
      <c r="J43" s="27"/>
      <c r="K43" s="27"/>
      <c r="L43" s="27"/>
      <c r="M43" s="27"/>
      <c r="N43" s="27"/>
      <c r="O43" s="27"/>
      <c r="P43" s="27"/>
      <c r="Q43" s="18">
        <v>110279</v>
      </c>
      <c r="R43" s="58">
        <f>Q43*100/G43</f>
        <v>6.176970579586349</v>
      </c>
    </row>
    <row r="44" spans="1:18" s="53" customFormat="1" ht="38.25" customHeight="1">
      <c r="A44" s="23">
        <v>3142</v>
      </c>
      <c r="B44" s="32" t="s">
        <v>19</v>
      </c>
      <c r="C44" s="22"/>
      <c r="D44" s="22"/>
      <c r="E44" s="22"/>
      <c r="F44" s="31"/>
      <c r="G44" s="33">
        <v>3487038</v>
      </c>
      <c r="H44" s="27"/>
      <c r="I44" s="27"/>
      <c r="J44" s="27"/>
      <c r="K44" s="27"/>
      <c r="L44" s="27"/>
      <c r="M44" s="27"/>
      <c r="N44" s="27"/>
      <c r="O44" s="27"/>
      <c r="P44" s="27"/>
      <c r="Q44" s="18">
        <v>110320</v>
      </c>
      <c r="R44" s="58">
        <f>Q44*100/G44</f>
        <v>3.163716598442575</v>
      </c>
    </row>
    <row r="45" spans="1:18" s="53" customFormat="1" ht="21">
      <c r="A45" s="23"/>
      <c r="B45" s="69" t="s">
        <v>1</v>
      </c>
      <c r="C45" s="69"/>
      <c r="D45" s="22"/>
      <c r="E45" s="22"/>
      <c r="F45" s="31"/>
      <c r="G45" s="37">
        <f>SUM(G43:G44)</f>
        <v>5272363</v>
      </c>
      <c r="H45" s="37">
        <f aca="true" t="shared" si="5" ref="H45:Q45">SUM(H43:H44)</f>
        <v>0</v>
      </c>
      <c r="I45" s="37">
        <f t="shared" si="5"/>
        <v>0</v>
      </c>
      <c r="J45" s="37">
        <f t="shared" si="5"/>
        <v>0</v>
      </c>
      <c r="K45" s="37">
        <f t="shared" si="5"/>
        <v>0</v>
      </c>
      <c r="L45" s="37">
        <f t="shared" si="5"/>
        <v>0</v>
      </c>
      <c r="M45" s="37">
        <f t="shared" si="5"/>
        <v>0</v>
      </c>
      <c r="N45" s="37">
        <f t="shared" si="5"/>
        <v>0</v>
      </c>
      <c r="O45" s="37">
        <f t="shared" si="5"/>
        <v>0</v>
      </c>
      <c r="P45" s="37">
        <f t="shared" si="5"/>
        <v>0</v>
      </c>
      <c r="Q45" s="37">
        <f t="shared" si="5"/>
        <v>220599</v>
      </c>
      <c r="R45" s="43">
        <f>Q45*100/G45</f>
        <v>4.184063198986868</v>
      </c>
    </row>
    <row r="46" spans="1:18" s="9" customFormat="1" ht="43.5" customHeight="1" hidden="1">
      <c r="A46" s="68" t="s">
        <v>39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s="9" customFormat="1" ht="40.5" customHeight="1" hidden="1">
      <c r="A47" s="23">
        <v>3132</v>
      </c>
      <c r="B47" s="29" t="s">
        <v>38</v>
      </c>
      <c r="C47" s="22"/>
      <c r="D47" s="22"/>
      <c r="E47" s="22"/>
      <c r="F47" s="31"/>
      <c r="G47" s="33"/>
      <c r="H47" s="27"/>
      <c r="I47" s="27"/>
      <c r="J47" s="27"/>
      <c r="K47" s="27"/>
      <c r="L47" s="27"/>
      <c r="M47" s="27"/>
      <c r="N47" s="27"/>
      <c r="O47" s="27"/>
      <c r="P47" s="27"/>
      <c r="Q47" s="18"/>
      <c r="R47" s="43" t="e">
        <f>Q47*100/G47</f>
        <v>#DIV/0!</v>
      </c>
    </row>
    <row r="48" spans="1:18" s="9" customFormat="1" ht="39" customHeight="1" hidden="1">
      <c r="A48" s="23">
        <v>3142</v>
      </c>
      <c r="B48" s="29" t="s">
        <v>15</v>
      </c>
      <c r="C48" s="22"/>
      <c r="D48" s="22"/>
      <c r="E48" s="22"/>
      <c r="F48" s="31"/>
      <c r="G48" s="33"/>
      <c r="H48" s="27"/>
      <c r="I48" s="27"/>
      <c r="J48" s="27"/>
      <c r="K48" s="27"/>
      <c r="L48" s="27"/>
      <c r="M48" s="27"/>
      <c r="N48" s="27"/>
      <c r="O48" s="27"/>
      <c r="P48" s="27"/>
      <c r="Q48" s="18"/>
      <c r="R48" s="43" t="e">
        <f>Q48*100/G48</f>
        <v>#DIV/0!</v>
      </c>
    </row>
    <row r="49" spans="1:18" s="9" customFormat="1" ht="21" hidden="1">
      <c r="A49" s="23"/>
      <c r="B49" s="69" t="s">
        <v>1</v>
      </c>
      <c r="C49" s="69"/>
      <c r="D49" s="22"/>
      <c r="E49" s="22"/>
      <c r="F49" s="31"/>
      <c r="G49" s="37">
        <f aca="true" t="shared" si="6" ref="G49:Q49">SUM(G47:G48)</f>
        <v>0</v>
      </c>
      <c r="H49" s="37">
        <f t="shared" si="6"/>
        <v>0</v>
      </c>
      <c r="I49" s="37">
        <f t="shared" si="6"/>
        <v>0</v>
      </c>
      <c r="J49" s="37">
        <f t="shared" si="6"/>
        <v>0</v>
      </c>
      <c r="K49" s="37">
        <f t="shared" si="6"/>
        <v>0</v>
      </c>
      <c r="L49" s="37">
        <f t="shared" si="6"/>
        <v>0</v>
      </c>
      <c r="M49" s="37">
        <f t="shared" si="6"/>
        <v>0</v>
      </c>
      <c r="N49" s="37">
        <f t="shared" si="6"/>
        <v>0</v>
      </c>
      <c r="O49" s="37">
        <f t="shared" si="6"/>
        <v>0</v>
      </c>
      <c r="P49" s="37">
        <f t="shared" si="6"/>
        <v>0</v>
      </c>
      <c r="Q49" s="37">
        <f t="shared" si="6"/>
        <v>0</v>
      </c>
      <c r="R49" s="43" t="e">
        <f>Q49*100/G49</f>
        <v>#DIV/0!</v>
      </c>
    </row>
    <row r="50" spans="1:18" s="9" customFormat="1" ht="44.25" customHeight="1">
      <c r="A50" s="68" t="s">
        <v>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s="53" customFormat="1" ht="21">
      <c r="A51" s="34">
        <v>3122</v>
      </c>
      <c r="B51" s="29" t="s">
        <v>20</v>
      </c>
      <c r="C51" s="24"/>
      <c r="D51" s="22"/>
      <c r="E51" s="22"/>
      <c r="F51" s="31"/>
      <c r="G51" s="25">
        <v>700000</v>
      </c>
      <c r="H51" s="19"/>
      <c r="I51" s="19"/>
      <c r="J51" s="19"/>
      <c r="K51" s="19"/>
      <c r="L51" s="19"/>
      <c r="M51" s="19"/>
      <c r="N51" s="19"/>
      <c r="O51" s="19"/>
      <c r="P51" s="19"/>
      <c r="Q51" s="65">
        <v>690725.91</v>
      </c>
      <c r="R51" s="19">
        <f aca="true" t="shared" si="7" ref="R51:R59">Q51*100/G51</f>
        <v>98.67513</v>
      </c>
    </row>
    <row r="52" spans="1:18" s="53" customFormat="1" ht="42">
      <c r="A52" s="34">
        <v>3132</v>
      </c>
      <c r="B52" s="38" t="s">
        <v>40</v>
      </c>
      <c r="C52" s="24"/>
      <c r="D52" s="22"/>
      <c r="E52" s="22"/>
      <c r="F52" s="31"/>
      <c r="G52" s="25">
        <v>1490000</v>
      </c>
      <c r="H52" s="19"/>
      <c r="I52" s="19"/>
      <c r="J52" s="19"/>
      <c r="K52" s="19"/>
      <c r="L52" s="19"/>
      <c r="M52" s="19"/>
      <c r="N52" s="19"/>
      <c r="O52" s="19"/>
      <c r="P52" s="19"/>
      <c r="Q52" s="18">
        <v>1489738</v>
      </c>
      <c r="R52" s="19">
        <f t="shared" si="7"/>
        <v>99.98241610738255</v>
      </c>
    </row>
    <row r="53" spans="1:18" s="53" customFormat="1" ht="21">
      <c r="A53" s="34">
        <v>3142</v>
      </c>
      <c r="B53" s="38" t="s">
        <v>41</v>
      </c>
      <c r="C53" s="24"/>
      <c r="D53" s="22"/>
      <c r="E53" s="22"/>
      <c r="F53" s="31"/>
      <c r="G53" s="25">
        <v>490215</v>
      </c>
      <c r="H53" s="19"/>
      <c r="I53" s="19"/>
      <c r="J53" s="19"/>
      <c r="K53" s="19"/>
      <c r="L53" s="19"/>
      <c r="M53" s="19"/>
      <c r="N53" s="19"/>
      <c r="O53" s="19"/>
      <c r="P53" s="19"/>
      <c r="Q53" s="18">
        <v>490215</v>
      </c>
      <c r="R53" s="19">
        <f t="shared" si="7"/>
        <v>100</v>
      </c>
    </row>
    <row r="54" spans="1:18" s="53" customFormat="1" ht="42">
      <c r="A54" s="34">
        <v>3142</v>
      </c>
      <c r="B54" s="38" t="s">
        <v>42</v>
      </c>
      <c r="C54" s="24"/>
      <c r="D54" s="22"/>
      <c r="E54" s="22"/>
      <c r="F54" s="31"/>
      <c r="G54" s="25">
        <v>7965000</v>
      </c>
      <c r="H54" s="19"/>
      <c r="I54" s="19"/>
      <c r="J54" s="19"/>
      <c r="K54" s="19"/>
      <c r="L54" s="19"/>
      <c r="M54" s="19"/>
      <c r="N54" s="19"/>
      <c r="O54" s="19"/>
      <c r="P54" s="19"/>
      <c r="Q54" s="18">
        <v>6825817.58</v>
      </c>
      <c r="R54" s="19">
        <f t="shared" si="7"/>
        <v>85.69764695543</v>
      </c>
    </row>
    <row r="55" spans="1:18" s="53" customFormat="1" ht="27.75" customHeight="1">
      <c r="A55" s="23" t="s">
        <v>0</v>
      </c>
      <c r="B55" s="69" t="s">
        <v>1</v>
      </c>
      <c r="C55" s="69"/>
      <c r="D55" s="22"/>
      <c r="E55" s="22"/>
      <c r="F55" s="31"/>
      <c r="G55" s="21">
        <f>SUM(G51:G54)</f>
        <v>10645215</v>
      </c>
      <c r="H55" s="55"/>
      <c r="I55" s="55"/>
      <c r="J55" s="55"/>
      <c r="K55" s="55"/>
      <c r="L55" s="55"/>
      <c r="M55" s="55"/>
      <c r="N55" s="55"/>
      <c r="O55" s="55"/>
      <c r="P55" s="55"/>
      <c r="Q55" s="17">
        <f>SUM(Q51:Q54)</f>
        <v>9496496.49</v>
      </c>
      <c r="R55" s="20">
        <f t="shared" si="7"/>
        <v>89.20906238154889</v>
      </c>
    </row>
    <row r="56" spans="1:18" s="9" customFormat="1" ht="44.25" customHeight="1">
      <c r="A56" s="71" t="s">
        <v>43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3"/>
    </row>
    <row r="57" spans="1:18" s="9" customFormat="1" ht="110.25" customHeight="1">
      <c r="A57" s="23">
        <v>3131</v>
      </c>
      <c r="B57" s="47" t="s">
        <v>44</v>
      </c>
      <c r="C57" s="24"/>
      <c r="D57" s="22"/>
      <c r="E57" s="22"/>
      <c r="F57" s="31"/>
      <c r="G57" s="56">
        <v>5442000</v>
      </c>
      <c r="H57" s="20"/>
      <c r="I57" s="20"/>
      <c r="J57" s="20"/>
      <c r="K57" s="20"/>
      <c r="L57" s="20"/>
      <c r="M57" s="20"/>
      <c r="N57" s="20"/>
      <c r="O57" s="20"/>
      <c r="P57" s="20"/>
      <c r="Q57" s="57">
        <v>5439962.09</v>
      </c>
      <c r="R57" s="19">
        <f t="shared" si="7"/>
        <v>99.96255218669607</v>
      </c>
    </row>
    <row r="58" spans="1:18" s="9" customFormat="1" ht="27.75" customHeight="1">
      <c r="A58" s="23"/>
      <c r="B58" s="69" t="s">
        <v>1</v>
      </c>
      <c r="C58" s="69"/>
      <c r="D58" s="22"/>
      <c r="E58" s="22"/>
      <c r="F58" s="31"/>
      <c r="G58" s="17">
        <f>G57</f>
        <v>5442000</v>
      </c>
      <c r="H58" s="17">
        <f aca="true" t="shared" si="8" ref="H58:Q58">H57</f>
        <v>0</v>
      </c>
      <c r="I58" s="17">
        <f t="shared" si="8"/>
        <v>0</v>
      </c>
      <c r="J58" s="17">
        <f t="shared" si="8"/>
        <v>0</v>
      </c>
      <c r="K58" s="17">
        <f t="shared" si="8"/>
        <v>0</v>
      </c>
      <c r="L58" s="17">
        <f t="shared" si="8"/>
        <v>0</v>
      </c>
      <c r="M58" s="17">
        <f t="shared" si="8"/>
        <v>0</v>
      </c>
      <c r="N58" s="17">
        <f t="shared" si="8"/>
        <v>0</v>
      </c>
      <c r="O58" s="17">
        <f t="shared" si="8"/>
        <v>0</v>
      </c>
      <c r="P58" s="17">
        <f t="shared" si="8"/>
        <v>0</v>
      </c>
      <c r="Q58" s="17">
        <f t="shared" si="8"/>
        <v>5439962.09</v>
      </c>
      <c r="R58" s="20">
        <f t="shared" si="7"/>
        <v>99.96255218669607</v>
      </c>
    </row>
    <row r="59" spans="1:18" s="9" customFormat="1" ht="27.75" customHeight="1">
      <c r="A59" s="39"/>
      <c r="B59" s="40" t="s">
        <v>31</v>
      </c>
      <c r="C59" s="40"/>
      <c r="D59" s="41"/>
      <c r="E59" s="41"/>
      <c r="F59" s="42"/>
      <c r="G59" s="45">
        <f aca="true" t="shared" si="9" ref="G59:Q59">G8+G31+G35+G38+G41+G45+G55+G58</f>
        <v>27821378.63</v>
      </c>
      <c r="H59" s="45">
        <f t="shared" si="9"/>
        <v>0</v>
      </c>
      <c r="I59" s="45">
        <f t="shared" si="9"/>
        <v>0</v>
      </c>
      <c r="J59" s="45">
        <f t="shared" si="9"/>
        <v>0</v>
      </c>
      <c r="K59" s="45">
        <f t="shared" si="9"/>
        <v>0</v>
      </c>
      <c r="L59" s="45">
        <f t="shared" si="9"/>
        <v>0</v>
      </c>
      <c r="M59" s="45">
        <f t="shared" si="9"/>
        <v>0</v>
      </c>
      <c r="N59" s="45">
        <f t="shared" si="9"/>
        <v>0</v>
      </c>
      <c r="O59" s="45">
        <f t="shared" si="9"/>
        <v>0</v>
      </c>
      <c r="P59" s="45">
        <f t="shared" si="9"/>
        <v>0</v>
      </c>
      <c r="Q59" s="45">
        <f t="shared" si="9"/>
        <v>21534785.38</v>
      </c>
      <c r="R59" s="43">
        <f t="shared" si="7"/>
        <v>77.40373209535663</v>
      </c>
    </row>
    <row r="60" spans="1:17" s="11" customFormat="1" ht="18">
      <c r="A60" s="10"/>
      <c r="C60" s="12"/>
      <c r="D60" s="12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27" s="11" customFormat="1" ht="18">
      <c r="A61" s="10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>
        <f>Q59/1000</f>
        <v>21534.785379999998</v>
      </c>
      <c r="R61" s="48"/>
      <c r="AA61" s="48"/>
    </row>
    <row r="62" spans="1:17" s="11" customFormat="1" ht="18">
      <c r="A62" s="1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4"/>
    </row>
    <row r="63" spans="1:17" s="11" customFormat="1" ht="18">
      <c r="A63" s="1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>
        <f>Q59+'[1]Лист1'!$D$51+'[2]Лист1'!$H$102</f>
        <v>229928440.61337003</v>
      </c>
    </row>
    <row r="64" spans="1:17" s="11" customFormat="1" ht="18">
      <c r="A64" s="10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1" customFormat="1" ht="18">
      <c r="A65" s="10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4"/>
    </row>
    <row r="66" spans="1:17" s="11" customFormat="1" ht="18">
      <c r="A66" s="10"/>
      <c r="C66" s="12"/>
      <c r="D66" s="12"/>
      <c r="E66" s="12"/>
      <c r="F66" s="12"/>
      <c r="G66" s="12">
        <v>22549015.63</v>
      </c>
      <c r="H66" s="12"/>
      <c r="I66" s="12"/>
      <c r="J66" s="12"/>
      <c r="K66" s="12"/>
      <c r="L66" s="12"/>
      <c r="M66" s="12"/>
      <c r="N66" s="12"/>
      <c r="O66" s="12"/>
      <c r="P66" s="12"/>
      <c r="Q66" s="14">
        <v>21314186.38</v>
      </c>
    </row>
    <row r="67" spans="1:17" s="11" customFormat="1" ht="18">
      <c r="A67" s="10"/>
      <c r="C67" s="12"/>
      <c r="D67" s="12"/>
      <c r="E67" s="12"/>
      <c r="F67" s="12"/>
      <c r="G67" s="12">
        <f>G59-G66</f>
        <v>5272363</v>
      </c>
      <c r="H67" s="12">
        <f aca="true" t="shared" si="10" ref="H67:Q67">H59-H66</f>
        <v>0</v>
      </c>
      <c r="I67" s="12">
        <f t="shared" si="10"/>
        <v>0</v>
      </c>
      <c r="J67" s="12">
        <f t="shared" si="10"/>
        <v>0</v>
      </c>
      <c r="K67" s="12">
        <f t="shared" si="10"/>
        <v>0</v>
      </c>
      <c r="L67" s="12">
        <f t="shared" si="10"/>
        <v>0</v>
      </c>
      <c r="M67" s="12">
        <f t="shared" si="10"/>
        <v>0</v>
      </c>
      <c r="N67" s="12">
        <f t="shared" si="10"/>
        <v>0</v>
      </c>
      <c r="O67" s="12">
        <f t="shared" si="10"/>
        <v>0</v>
      </c>
      <c r="P67" s="12">
        <f t="shared" si="10"/>
        <v>0</v>
      </c>
      <c r="Q67" s="12">
        <f t="shared" si="10"/>
        <v>220599</v>
      </c>
    </row>
    <row r="68" spans="1:18" s="2" customFormat="1" ht="22.5">
      <c r="A68" s="5"/>
      <c r="B68" s="6"/>
      <c r="C68" s="7"/>
      <c r="D68" s="7"/>
      <c r="E68" s="7"/>
      <c r="F68" s="7"/>
      <c r="G68" s="7">
        <f>G67-G45</f>
        <v>0</v>
      </c>
      <c r="H68" s="7">
        <f aca="true" t="shared" si="11" ref="H68:Q68">H67-H45</f>
        <v>0</v>
      </c>
      <c r="I68" s="7">
        <f t="shared" si="11"/>
        <v>0</v>
      </c>
      <c r="J68" s="7">
        <f t="shared" si="11"/>
        <v>0</v>
      </c>
      <c r="K68" s="7">
        <f t="shared" si="11"/>
        <v>0</v>
      </c>
      <c r="L68" s="7">
        <f t="shared" si="11"/>
        <v>0</v>
      </c>
      <c r="M68" s="7">
        <f t="shared" si="11"/>
        <v>0</v>
      </c>
      <c r="N68" s="7">
        <f t="shared" si="11"/>
        <v>0</v>
      </c>
      <c r="O68" s="7">
        <f t="shared" si="11"/>
        <v>0</v>
      </c>
      <c r="P68" s="7">
        <f t="shared" si="11"/>
        <v>0</v>
      </c>
      <c r="Q68" s="7">
        <f t="shared" si="11"/>
        <v>0</v>
      </c>
      <c r="R68" s="6"/>
    </row>
    <row r="69" spans="1:18" s="2" customFormat="1" ht="22.5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5"/>
      <c r="R69" s="6"/>
    </row>
    <row r="70" spans="1:18" s="2" customFormat="1" ht="22.5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5"/>
      <c r="R70" s="6"/>
    </row>
    <row r="71" spans="1:18" s="2" customFormat="1" ht="22.5">
      <c r="A71" s="5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5"/>
      <c r="R71" s="6"/>
    </row>
    <row r="72" spans="1:18" s="2" customFormat="1" ht="22.5">
      <c r="A72" s="5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5"/>
      <c r="R72" s="6"/>
    </row>
    <row r="73" spans="1:18" s="2" customFormat="1" ht="22.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5"/>
      <c r="R73" s="6"/>
    </row>
    <row r="74" spans="1:18" s="2" customFormat="1" ht="22.5">
      <c r="A74" s="5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5"/>
      <c r="R74" s="6"/>
    </row>
    <row r="75" spans="1:18" s="2" customFormat="1" ht="22.5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5"/>
      <c r="R75" s="6"/>
    </row>
    <row r="76" spans="1:18" s="2" customFormat="1" ht="22.5">
      <c r="A76" s="5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5"/>
      <c r="R76" s="6"/>
    </row>
    <row r="77" spans="1:18" s="2" customFormat="1" ht="22.5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5"/>
      <c r="R77" s="6"/>
    </row>
    <row r="78" spans="1:18" s="2" customFormat="1" ht="22.5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5"/>
      <c r="R78" s="6"/>
    </row>
    <row r="79" spans="1:18" s="2" customFormat="1" ht="22.5">
      <c r="A79" s="5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5"/>
      <c r="R79" s="6"/>
    </row>
    <row r="80" spans="1:18" s="2" customFormat="1" ht="22.5">
      <c r="A80" s="5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5"/>
      <c r="R80" s="6"/>
    </row>
    <row r="81" spans="1:18" s="2" customFormat="1" ht="22.5">
      <c r="A81" s="5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5"/>
      <c r="R81" s="6"/>
    </row>
    <row r="82" spans="1:18" s="2" customFormat="1" ht="22.5">
      <c r="A82" s="5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5"/>
      <c r="R82" s="6"/>
    </row>
    <row r="83" spans="1:18" s="2" customFormat="1" ht="22.5">
      <c r="A83" s="5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5"/>
      <c r="R83" s="6"/>
    </row>
    <row r="84" spans="1:18" s="2" customFormat="1" ht="22.5">
      <c r="A84" s="5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5"/>
      <c r="R84" s="6"/>
    </row>
    <row r="85" spans="1:18" s="2" customFormat="1" ht="22.5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5"/>
      <c r="R85" s="6"/>
    </row>
    <row r="86" spans="1:18" s="2" customFormat="1" ht="22.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5"/>
      <c r="R86" s="6"/>
    </row>
    <row r="87" spans="1:18" s="2" customFormat="1" ht="22.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5"/>
      <c r="R87" s="6"/>
    </row>
    <row r="88" spans="1:18" s="2" customFormat="1" ht="22.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5"/>
      <c r="R88" s="6"/>
    </row>
    <row r="89" spans="1:18" s="2" customFormat="1" ht="22.5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5"/>
      <c r="R89" s="6"/>
    </row>
    <row r="90" spans="1:18" s="2" customFormat="1" ht="22.5">
      <c r="A90" s="5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5"/>
      <c r="R90" s="6"/>
    </row>
    <row r="91" spans="1:18" s="2" customFormat="1" ht="22.5">
      <c r="A91" s="5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5"/>
      <c r="R91" s="6"/>
    </row>
    <row r="92" spans="1:18" s="2" customFormat="1" ht="22.5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5"/>
      <c r="R92" s="6"/>
    </row>
    <row r="93" spans="1:18" s="2" customFormat="1" ht="22.5">
      <c r="A93" s="5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5"/>
      <c r="R93" s="6"/>
    </row>
    <row r="94" spans="1:18" s="2" customFormat="1" ht="22.5">
      <c r="A94" s="5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5"/>
      <c r="R94" s="6"/>
    </row>
    <row r="95" spans="1:18" s="2" customFormat="1" ht="22.5">
      <c r="A95" s="5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5"/>
      <c r="R95" s="6"/>
    </row>
    <row r="96" spans="1:18" s="2" customFormat="1" ht="22.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5"/>
      <c r="R96" s="6"/>
    </row>
    <row r="97" spans="1:18" s="2" customFormat="1" ht="22.5">
      <c r="A97" s="5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5"/>
      <c r="R97" s="6"/>
    </row>
    <row r="98" spans="1:18" s="2" customFormat="1" ht="22.5">
      <c r="A98" s="5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5"/>
      <c r="R98" s="6"/>
    </row>
    <row r="99" spans="1:18" s="2" customFormat="1" ht="22.5">
      <c r="A99" s="5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5"/>
      <c r="R99" s="6"/>
    </row>
    <row r="100" spans="1:18" s="2" customFormat="1" ht="22.5">
      <c r="A100" s="5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5"/>
      <c r="R100" s="6"/>
    </row>
    <row r="101" spans="1:18" s="2" customFormat="1" ht="22.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5"/>
      <c r="R101" s="6"/>
    </row>
    <row r="102" spans="1:18" s="2" customFormat="1" ht="22.5">
      <c r="A102" s="5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5"/>
      <c r="R102" s="6"/>
    </row>
    <row r="103" spans="1:18" s="2" customFormat="1" ht="22.5">
      <c r="A103" s="5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5"/>
      <c r="R103" s="6"/>
    </row>
    <row r="104" spans="1:18" s="2" customFormat="1" ht="22.5">
      <c r="A104" s="5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5"/>
      <c r="R104" s="6"/>
    </row>
    <row r="105" spans="1:18" s="2" customFormat="1" ht="22.5">
      <c r="A105" s="5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5"/>
      <c r="R105" s="6"/>
    </row>
    <row r="106" spans="1:18" s="2" customFormat="1" ht="22.5">
      <c r="A106" s="5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5"/>
      <c r="R106" s="6"/>
    </row>
    <row r="107" spans="1:18" s="2" customFormat="1" ht="22.5">
      <c r="A107" s="5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5"/>
      <c r="R107" s="6"/>
    </row>
    <row r="108" spans="1:18" s="2" customFormat="1" ht="22.5">
      <c r="A108" s="5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5"/>
      <c r="R108" s="6"/>
    </row>
    <row r="109" spans="1:18" s="2" customFormat="1" ht="22.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5"/>
      <c r="R109" s="6"/>
    </row>
    <row r="110" spans="1:18" s="2" customFormat="1" ht="22.5">
      <c r="A110" s="5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5"/>
      <c r="R110" s="6"/>
    </row>
    <row r="111" spans="1:18" s="2" customFormat="1" ht="22.5">
      <c r="A111" s="5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5"/>
      <c r="R111" s="6"/>
    </row>
    <row r="112" spans="1:18" s="2" customFormat="1" ht="22.5">
      <c r="A112" s="5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5"/>
      <c r="R112" s="6"/>
    </row>
    <row r="113" spans="1:18" s="2" customFormat="1" ht="22.5">
      <c r="A113" s="5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5"/>
      <c r="R113" s="6"/>
    </row>
    <row r="114" spans="1:18" s="2" customFormat="1" ht="22.5">
      <c r="A114" s="5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5"/>
      <c r="R114" s="6"/>
    </row>
    <row r="115" spans="1:18" s="2" customFormat="1" ht="22.5">
      <c r="A115" s="5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5"/>
      <c r="R115" s="6"/>
    </row>
    <row r="116" spans="1:18" s="2" customFormat="1" ht="22.5">
      <c r="A116" s="5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5"/>
      <c r="R116" s="6"/>
    </row>
    <row r="117" spans="1:18" s="2" customFormat="1" ht="22.5">
      <c r="A117" s="5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5"/>
      <c r="R117" s="6"/>
    </row>
    <row r="118" spans="1:18" s="2" customFormat="1" ht="22.5">
      <c r="A118" s="5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5"/>
      <c r="R118" s="6"/>
    </row>
    <row r="119" spans="1:18" s="2" customFormat="1" ht="22.5">
      <c r="A119" s="5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5"/>
      <c r="R119" s="6"/>
    </row>
    <row r="120" spans="1:18" s="2" customFormat="1" ht="22.5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5"/>
      <c r="R120" s="6"/>
    </row>
    <row r="121" spans="1:18" s="2" customFormat="1" ht="22.5">
      <c r="A121" s="5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5"/>
      <c r="R121" s="6"/>
    </row>
    <row r="122" spans="1:18" s="2" customFormat="1" ht="22.5">
      <c r="A122" s="5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5"/>
      <c r="R122" s="6"/>
    </row>
    <row r="123" spans="1:18" s="2" customFormat="1" ht="22.5">
      <c r="A123" s="5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5"/>
      <c r="R123" s="6"/>
    </row>
    <row r="124" spans="1:18" s="2" customFormat="1" ht="22.5">
      <c r="A124" s="5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5"/>
      <c r="R124" s="6"/>
    </row>
    <row r="125" spans="1:18" s="2" customFormat="1" ht="22.5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5"/>
      <c r="R125" s="6"/>
    </row>
    <row r="126" spans="1:18" s="2" customFormat="1" ht="22.5">
      <c r="A126" s="5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5"/>
      <c r="R126" s="6"/>
    </row>
    <row r="127" spans="1:18" s="2" customFormat="1" ht="22.5">
      <c r="A127" s="5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5"/>
      <c r="R127" s="6"/>
    </row>
    <row r="128" spans="1:18" s="2" customFormat="1" ht="22.5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5"/>
      <c r="R128" s="6"/>
    </row>
    <row r="129" spans="1:18" s="2" customFormat="1" ht="22.5">
      <c r="A129" s="5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5"/>
      <c r="R129" s="6"/>
    </row>
    <row r="130" spans="1:18" s="2" customFormat="1" ht="22.5">
      <c r="A130" s="5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5"/>
      <c r="R130" s="6"/>
    </row>
    <row r="131" spans="1:18" s="2" customFormat="1" ht="22.5">
      <c r="A131" s="5"/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5"/>
      <c r="R131" s="6"/>
    </row>
    <row r="132" spans="1:18" s="2" customFormat="1" ht="22.5">
      <c r="A132" s="5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5"/>
      <c r="R132" s="6"/>
    </row>
    <row r="133" spans="1:18" s="2" customFormat="1" ht="22.5">
      <c r="A133" s="5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5"/>
      <c r="R133" s="6"/>
    </row>
    <row r="134" spans="1:18" s="2" customFormat="1" ht="22.5">
      <c r="A134" s="5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5"/>
      <c r="R134" s="6"/>
    </row>
    <row r="135" spans="1:18" s="2" customFormat="1" ht="22.5">
      <c r="A135" s="5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5"/>
      <c r="R135" s="6"/>
    </row>
    <row r="136" spans="1:18" s="2" customFormat="1" ht="22.5">
      <c r="A136" s="5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5"/>
      <c r="R136" s="6"/>
    </row>
    <row r="137" spans="1:18" s="2" customFormat="1" ht="22.5">
      <c r="A137" s="5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5"/>
      <c r="R137" s="6"/>
    </row>
    <row r="138" spans="1:18" s="2" customFormat="1" ht="22.5">
      <c r="A138" s="5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5"/>
      <c r="R138" s="6"/>
    </row>
    <row r="139" spans="1:18" s="2" customFormat="1" ht="22.5">
      <c r="A139" s="5"/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5"/>
      <c r="R139" s="6"/>
    </row>
    <row r="140" spans="1:18" s="2" customFormat="1" ht="22.5">
      <c r="A140" s="5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15"/>
      <c r="R140" s="6"/>
    </row>
    <row r="141" spans="1:18" s="2" customFormat="1" ht="22.5">
      <c r="A141" s="5"/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15"/>
      <c r="R141" s="6"/>
    </row>
    <row r="142" spans="1:18" s="2" customFormat="1" ht="22.5">
      <c r="A142" s="5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5"/>
      <c r="R142" s="6"/>
    </row>
    <row r="143" spans="1:18" s="2" customFormat="1" ht="22.5">
      <c r="A143" s="5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5"/>
      <c r="R143" s="6"/>
    </row>
    <row r="144" spans="1:18" s="2" customFormat="1" ht="22.5">
      <c r="A144" s="5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5"/>
      <c r="R144" s="6"/>
    </row>
    <row r="145" spans="1:18" s="2" customFormat="1" ht="22.5">
      <c r="A145" s="5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5"/>
      <c r="R145" s="6"/>
    </row>
    <row r="146" spans="1:18" s="2" customFormat="1" ht="22.5">
      <c r="A146" s="5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5"/>
      <c r="R146" s="6"/>
    </row>
    <row r="147" spans="1:18" s="2" customFormat="1" ht="22.5">
      <c r="A147" s="5"/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5"/>
      <c r="R147" s="6"/>
    </row>
    <row r="148" spans="1:18" s="2" customFormat="1" ht="22.5">
      <c r="A148" s="5"/>
      <c r="B148" s="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5"/>
      <c r="R148" s="6"/>
    </row>
    <row r="149" spans="1:18" s="2" customFormat="1" ht="22.5">
      <c r="A149" s="5"/>
      <c r="B149" s="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15"/>
      <c r="R149" s="6"/>
    </row>
    <row r="150" spans="1:18" s="2" customFormat="1" ht="22.5">
      <c r="A150" s="5"/>
      <c r="B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15"/>
      <c r="R150" s="6"/>
    </row>
    <row r="151" spans="1:18" s="2" customFormat="1" ht="22.5">
      <c r="A151" s="5"/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15"/>
      <c r="R151" s="6"/>
    </row>
    <row r="152" spans="1:18" s="2" customFormat="1" ht="22.5">
      <c r="A152" s="5"/>
      <c r="B152" s="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5"/>
      <c r="R152" s="6"/>
    </row>
    <row r="153" spans="1:18" s="2" customFormat="1" ht="22.5">
      <c r="A153" s="5"/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5"/>
      <c r="R153" s="6"/>
    </row>
    <row r="154" spans="1:18" s="2" customFormat="1" ht="22.5">
      <c r="A154" s="5"/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5"/>
      <c r="R154" s="6"/>
    </row>
    <row r="155" spans="1:18" s="2" customFormat="1" ht="22.5">
      <c r="A155" s="5"/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5"/>
      <c r="R155" s="6"/>
    </row>
    <row r="156" spans="1:18" s="2" customFormat="1" ht="22.5">
      <c r="A156" s="5"/>
      <c r="B156" s="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5"/>
      <c r="R156" s="6"/>
    </row>
    <row r="157" spans="1:18" s="2" customFormat="1" ht="22.5">
      <c r="A157" s="5"/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5"/>
      <c r="R157" s="6"/>
    </row>
    <row r="158" spans="1:18" s="2" customFormat="1" ht="22.5">
      <c r="A158" s="5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5"/>
      <c r="R158" s="6"/>
    </row>
    <row r="159" spans="1:18" s="2" customFormat="1" ht="22.5">
      <c r="A159" s="5"/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5"/>
      <c r="R159" s="6"/>
    </row>
    <row r="160" spans="1:18" s="2" customFormat="1" ht="22.5">
      <c r="A160" s="5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5"/>
      <c r="R160" s="6"/>
    </row>
    <row r="161" spans="1:18" s="2" customFormat="1" ht="22.5">
      <c r="A161" s="5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5"/>
      <c r="R161" s="6"/>
    </row>
    <row r="162" spans="1:18" s="2" customFormat="1" ht="22.5">
      <c r="A162" s="5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5"/>
      <c r="R162" s="6"/>
    </row>
    <row r="163" spans="1:18" s="2" customFormat="1" ht="22.5">
      <c r="A163" s="5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5"/>
      <c r="R163" s="6"/>
    </row>
    <row r="164" spans="1:18" s="2" customFormat="1" ht="22.5">
      <c r="A164" s="5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5"/>
      <c r="R164" s="6"/>
    </row>
    <row r="165" spans="1:18" s="2" customFormat="1" ht="22.5">
      <c r="A165" s="5"/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5"/>
      <c r="R165" s="6"/>
    </row>
    <row r="166" spans="1:18" s="2" customFormat="1" ht="22.5">
      <c r="A166" s="5"/>
      <c r="B166" s="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5"/>
      <c r="R166" s="6"/>
    </row>
    <row r="167" spans="1:18" s="2" customFormat="1" ht="22.5">
      <c r="A167" s="5"/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5"/>
      <c r="R167" s="6"/>
    </row>
    <row r="168" spans="1:18" s="2" customFormat="1" ht="22.5">
      <c r="A168" s="5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5"/>
      <c r="R168" s="6"/>
    </row>
    <row r="169" spans="1:18" s="2" customFormat="1" ht="22.5">
      <c r="A169" s="5"/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5"/>
      <c r="R169" s="6"/>
    </row>
    <row r="170" spans="1:18" s="2" customFormat="1" ht="22.5">
      <c r="A170" s="5"/>
      <c r="B170" s="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5"/>
      <c r="R170" s="6"/>
    </row>
    <row r="171" spans="1:18" s="2" customFormat="1" ht="22.5">
      <c r="A171" s="5"/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5"/>
      <c r="R171" s="6"/>
    </row>
    <row r="172" spans="1:18" s="2" customFormat="1" ht="22.5">
      <c r="A172" s="5"/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5"/>
      <c r="R172" s="6"/>
    </row>
    <row r="173" spans="1:18" s="2" customFormat="1" ht="22.5">
      <c r="A173" s="5"/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5"/>
      <c r="R173" s="6"/>
    </row>
    <row r="174" spans="1:18" s="2" customFormat="1" ht="22.5">
      <c r="A174" s="5"/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5"/>
      <c r="R174" s="6"/>
    </row>
    <row r="175" spans="1:18" s="2" customFormat="1" ht="22.5">
      <c r="A175" s="5"/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5"/>
      <c r="R175" s="6"/>
    </row>
    <row r="176" spans="1:18" s="2" customFormat="1" ht="22.5">
      <c r="A176" s="5"/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5"/>
      <c r="R176" s="6"/>
    </row>
    <row r="177" spans="1:18" s="2" customFormat="1" ht="22.5">
      <c r="A177" s="5"/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5"/>
      <c r="R177" s="6"/>
    </row>
    <row r="178" spans="1:18" s="2" customFormat="1" ht="22.5">
      <c r="A178" s="5"/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5"/>
      <c r="R178" s="6"/>
    </row>
    <row r="179" spans="1:18" s="2" customFormat="1" ht="22.5">
      <c r="A179" s="5"/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5"/>
      <c r="R179" s="6"/>
    </row>
    <row r="180" spans="1:18" s="2" customFormat="1" ht="22.5">
      <c r="A180" s="5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5"/>
      <c r="R180" s="6"/>
    </row>
    <row r="181" spans="1:18" s="2" customFormat="1" ht="22.5">
      <c r="A181" s="5"/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5"/>
      <c r="R181" s="6"/>
    </row>
    <row r="182" spans="1:18" s="2" customFormat="1" ht="22.5">
      <c r="A182" s="5"/>
      <c r="B182" s="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5"/>
      <c r="R182" s="6"/>
    </row>
    <row r="183" spans="1:18" s="2" customFormat="1" ht="22.5">
      <c r="A183" s="5"/>
      <c r="B183" s="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5"/>
      <c r="R183" s="6"/>
    </row>
    <row r="184" spans="1:18" s="2" customFormat="1" ht="22.5">
      <c r="A184" s="5"/>
      <c r="B184" s="6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5"/>
      <c r="R184" s="6"/>
    </row>
    <row r="185" spans="1:18" s="2" customFormat="1" ht="22.5">
      <c r="A185" s="5"/>
      <c r="B185" s="6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5"/>
      <c r="R185" s="6"/>
    </row>
    <row r="186" spans="1:18" s="2" customFormat="1" ht="22.5">
      <c r="A186" s="5"/>
      <c r="B186" s="6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5"/>
      <c r="R186" s="6"/>
    </row>
    <row r="187" spans="1:18" s="2" customFormat="1" ht="22.5">
      <c r="A187" s="5"/>
      <c r="B187" s="6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5"/>
      <c r="R187" s="6"/>
    </row>
    <row r="188" spans="1:18" s="2" customFormat="1" ht="22.5">
      <c r="A188" s="5"/>
      <c r="B188" s="6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5"/>
      <c r="R188" s="6"/>
    </row>
    <row r="189" spans="1:18" s="2" customFormat="1" ht="22.5">
      <c r="A189" s="5"/>
      <c r="B189" s="6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5"/>
      <c r="R189" s="6"/>
    </row>
    <row r="190" spans="1:18" s="2" customFormat="1" ht="22.5">
      <c r="A190" s="5"/>
      <c r="B190" s="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5"/>
      <c r="R190" s="6"/>
    </row>
    <row r="191" spans="1:18" s="2" customFormat="1" ht="22.5">
      <c r="A191" s="5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5"/>
      <c r="R191" s="6"/>
    </row>
    <row r="192" spans="1:18" s="2" customFormat="1" ht="22.5">
      <c r="A192" s="5"/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5"/>
      <c r="R192" s="6"/>
    </row>
    <row r="193" spans="1:18" s="2" customFormat="1" ht="22.5">
      <c r="A193" s="5"/>
      <c r="B193" s="6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5"/>
      <c r="R193" s="6"/>
    </row>
    <row r="194" spans="1:18" s="2" customFormat="1" ht="22.5">
      <c r="A194" s="5"/>
      <c r="B194" s="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5"/>
      <c r="R194" s="6"/>
    </row>
    <row r="195" spans="1:18" s="2" customFormat="1" ht="22.5">
      <c r="A195" s="5"/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5"/>
      <c r="R195" s="6"/>
    </row>
    <row r="196" spans="1:18" s="2" customFormat="1" ht="22.5">
      <c r="A196" s="5"/>
      <c r="B196" s="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5"/>
      <c r="R196" s="6"/>
    </row>
    <row r="197" spans="1:18" s="2" customFormat="1" ht="22.5">
      <c r="A197" s="5"/>
      <c r="B197" s="6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5"/>
      <c r="R197" s="6"/>
    </row>
    <row r="198" spans="1:18" s="2" customFormat="1" ht="22.5">
      <c r="A198" s="5"/>
      <c r="B198" s="6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5"/>
      <c r="R198" s="6"/>
    </row>
    <row r="199" spans="1:18" s="2" customFormat="1" ht="22.5">
      <c r="A199" s="5"/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5"/>
      <c r="R199" s="6"/>
    </row>
    <row r="200" spans="1:18" s="2" customFormat="1" ht="22.5">
      <c r="A200" s="5"/>
      <c r="B200" s="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5"/>
      <c r="R200" s="6"/>
    </row>
    <row r="201" spans="1:18" s="2" customFormat="1" ht="22.5">
      <c r="A201" s="5"/>
      <c r="B201" s="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5"/>
      <c r="R201" s="6"/>
    </row>
    <row r="202" spans="1:18" s="2" customFormat="1" ht="22.5">
      <c r="A202" s="5"/>
      <c r="B202" s="6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5"/>
      <c r="R202" s="6"/>
    </row>
    <row r="203" spans="1:18" s="2" customFormat="1" ht="22.5">
      <c r="A203" s="5"/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5"/>
      <c r="R203" s="6"/>
    </row>
    <row r="204" spans="1:18" s="2" customFormat="1" ht="22.5">
      <c r="A204" s="5"/>
      <c r="B204" s="6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5"/>
      <c r="R204" s="6"/>
    </row>
    <row r="205" spans="1:18" s="2" customFormat="1" ht="22.5">
      <c r="A205" s="5"/>
      <c r="B205" s="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5"/>
      <c r="R205" s="6"/>
    </row>
    <row r="206" spans="1:18" s="2" customFormat="1" ht="22.5">
      <c r="A206" s="5"/>
      <c r="B206" s="6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5"/>
      <c r="R206" s="6"/>
    </row>
    <row r="207" spans="1:18" s="2" customFormat="1" ht="22.5">
      <c r="A207" s="5"/>
      <c r="B207" s="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15"/>
      <c r="R207" s="6"/>
    </row>
    <row r="208" spans="1:17" s="2" customFormat="1" ht="12.75">
      <c r="A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6"/>
    </row>
  </sheetData>
  <sheetProtection/>
  <protectedRanges>
    <protectedRange sqref="B22" name="Диапазон1_2_2_1"/>
    <protectedRange sqref="B23" name="Диапазон1_2_1_1_1"/>
  </protectedRanges>
  <mergeCells count="19">
    <mergeCell ref="A56:R56"/>
    <mergeCell ref="B58:C58"/>
    <mergeCell ref="A2:R2"/>
    <mergeCell ref="A42:R42"/>
    <mergeCell ref="B55:C55"/>
    <mergeCell ref="A32:R32"/>
    <mergeCell ref="B45:C45"/>
    <mergeCell ref="A50:R50"/>
    <mergeCell ref="A39:R39"/>
    <mergeCell ref="B41:C41"/>
    <mergeCell ref="A46:R46"/>
    <mergeCell ref="B49:C49"/>
    <mergeCell ref="B38:C38"/>
    <mergeCell ref="A4:R4"/>
    <mergeCell ref="B8:C8"/>
    <mergeCell ref="A9:R9"/>
    <mergeCell ref="B31:C31"/>
    <mergeCell ref="B35:C35"/>
    <mergeCell ref="A36:R36"/>
  </mergeCells>
  <printOptions/>
  <pageMargins left="0.1968503937007874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user</cp:lastModifiedBy>
  <cp:lastPrinted>2023-10-06T06:45:41Z</cp:lastPrinted>
  <dcterms:created xsi:type="dcterms:W3CDTF">2013-11-07T08:21:37Z</dcterms:created>
  <dcterms:modified xsi:type="dcterms:W3CDTF">2024-02-06T13:18:35Z</dcterms:modified>
  <cp:category/>
  <cp:version/>
  <cp:contentType/>
  <cp:contentStatus/>
</cp:coreProperties>
</file>