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-180" windowWidth="11370" windowHeight="10110" tabRatio="500"/>
  </bookViews>
  <sheets>
    <sheet name="Лист1" sheetId="1" r:id="rId1"/>
  </sheets>
  <definedNames>
    <definedName name="_xlnm.Print_Titles" localSheetId="0">Лист1!$7:$8</definedName>
    <definedName name="_xlnm.Print_Area" localSheetId="0">Лист1!$A$1:$D$156</definedName>
  </definedNames>
  <calcPr calcId="125725" fullCalcOnLoad="1"/>
</workbook>
</file>

<file path=xl/calcChain.xml><?xml version="1.0" encoding="utf-8"?>
<calcChain xmlns="http://schemas.openxmlformats.org/spreadsheetml/2006/main">
  <c r="C146" i="1"/>
  <c r="C145" s="1"/>
  <c r="C144" s="1"/>
  <c r="C35"/>
  <c r="C27"/>
  <c r="C29"/>
  <c r="C31"/>
  <c r="C26"/>
  <c r="C12"/>
  <c r="D146"/>
  <c r="D145"/>
  <c r="D144" s="1"/>
  <c r="D142"/>
  <c r="D141"/>
  <c r="D139"/>
  <c r="D138"/>
  <c r="D102"/>
  <c r="C84"/>
  <c r="D94"/>
  <c r="C94"/>
  <c r="D63"/>
  <c r="C63"/>
  <c r="C102"/>
  <c r="D23"/>
  <c r="E110"/>
  <c r="D96"/>
  <c r="D93" s="1"/>
  <c r="D92" s="1"/>
  <c r="C96"/>
  <c r="C130"/>
  <c r="D31"/>
  <c r="D29"/>
  <c r="C122"/>
  <c r="D84"/>
  <c r="D82" s="1"/>
  <c r="D58" s="1"/>
  <c r="C21"/>
  <c r="D21"/>
  <c r="D135"/>
  <c r="C135"/>
  <c r="D130"/>
  <c r="D129"/>
  <c r="D122"/>
  <c r="D125"/>
  <c r="D124" s="1"/>
  <c r="D121" s="1"/>
  <c r="D154" s="1"/>
  <c r="D89"/>
  <c r="D88"/>
  <c r="D87" s="1"/>
  <c r="D60"/>
  <c r="C23"/>
  <c r="C60"/>
  <c r="D12"/>
  <c r="D48"/>
  <c r="D18"/>
  <c r="D27"/>
  <c r="D26"/>
  <c r="D35"/>
  <c r="D46"/>
  <c r="D51"/>
  <c r="D53"/>
  <c r="D34"/>
  <c r="D70"/>
  <c r="C70"/>
  <c r="C69" s="1"/>
  <c r="C76"/>
  <c r="C78"/>
  <c r="C125"/>
  <c r="C124" s="1"/>
  <c r="C121" s="1"/>
  <c r="C129"/>
  <c r="C18"/>
  <c r="C46"/>
  <c r="C48"/>
  <c r="C53"/>
  <c r="C34"/>
  <c r="C82"/>
  <c r="D76"/>
  <c r="D78"/>
  <c r="C89"/>
  <c r="C88" s="1"/>
  <c r="C87" s="1"/>
  <c r="C100"/>
  <c r="D100"/>
  <c r="C114"/>
  <c r="C113"/>
  <c r="C112" s="1"/>
  <c r="D114"/>
  <c r="D118"/>
  <c r="D113"/>
  <c r="D112" s="1"/>
  <c r="C139"/>
  <c r="C138" s="1"/>
  <c r="C154" s="1"/>
  <c r="C142"/>
  <c r="C141"/>
  <c r="C152"/>
  <c r="D152"/>
  <c r="D20"/>
  <c r="C20"/>
  <c r="C11"/>
  <c r="C93"/>
  <c r="C92"/>
  <c r="D69"/>
  <c r="D11"/>
  <c r="D10" s="1"/>
  <c r="C10"/>
  <c r="D59"/>
  <c r="C59"/>
  <c r="C58" s="1"/>
  <c r="C110" s="1"/>
  <c r="F111" l="1"/>
  <c r="E111"/>
  <c r="H155"/>
  <c r="C155"/>
  <c r="D110"/>
  <c r="G111" s="1"/>
  <c r="D155" l="1"/>
</calcChain>
</file>

<file path=xl/sharedStrings.xml><?xml version="1.0" encoding="utf-8"?>
<sst xmlns="http://schemas.openxmlformats.org/spreadsheetml/2006/main" count="156" uniqueCount="142">
  <si>
    <t>Код доходів</t>
  </si>
  <si>
    <t>Доходи</t>
  </si>
  <si>
    <t>Загальний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</si>
  <si>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</si>
  <si>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</si>
  <si>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</si>
  <si>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</si>
  <si>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</si>
  <si>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</si>
  <si>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</si>
  <si>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</si>
  <si>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</si>
  <si>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</si>
  <si>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</si>
  <si>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</si>
  <si>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територіюУкраїни підакцизних товарів (продукції) 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</si>
  <si>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</si>
  <si>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</si>
  <si>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</si>
  <si>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</si>
  <si>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</si>
  <si>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</si>
  <si>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</si>
  <si>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</si>
  <si>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</si>
  <si>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</si>
  <si>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</si>
  <si>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</si>
  <si>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</si>
  <si>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</si>
  <si>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</si>
  <si>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</si>
  <si>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</si>
  <si>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справлявся до 1 січня 2015 року</t>
  </si>
  <si>
    <t>Єдиний податок</t>
  </si>
  <si>
    <t>Єдиний податок  з фізичних осіб, нарахований до 1 січня 2011 року</t>
  </si>
  <si>
    <t>Єдиний податок 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</si>
  <si>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</si>
  <si>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</si>
  <si>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</si>
  <si>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</si>
  <si>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</si>
  <si>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</si>
  <si>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 xml:space="preserve">Інші надходження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</si>
  <si>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</si>
  <si>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</si>
  <si>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</si>
  <si>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</si>
  <si>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</si>
  <si>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</si>
  <si>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</si>
  <si>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</si>
  <si>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</si>
  <si>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</si>
  <si>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</si>
  <si>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</si>
  <si>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</si>
  <si>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</si>
  <si>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</si>
  <si>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</si>
  <si>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</si>
  <si>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</si>
  <si>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</si>
  <si>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</si>
  <si>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</si>
  <si>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</si>
  <si>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</si>
  <si>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</si>
  <si>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 xml:space="preserve">Дотації з місцевих бюджетів іншим місцевим бюджетам </t>
  </si>
  <si>
    <t>Інші дотації з місцевого бюджету</t>
  </si>
  <si>
    <t xml:space="preserve"> 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</si>
  <si>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</si>
  <si>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</si>
  <si>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 xml:space="preserve">Інші субвенції з місцевого бюджету </t>
  </si>
  <si>
    <t>Усього</t>
  </si>
  <si>
    <t>Спеціальний фонд</t>
  </si>
  <si>
    <t xml:space="preserve">Податкові надходження </t>
  </si>
  <si>
    <t>Інші податки та збори</t>
  </si>
  <si>
    <t>Екологічний 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</si>
  <si>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</si>
  <si>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</si>
  <si>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</si>
  <si>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</si>
  <si>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</si>
  <si>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Неподаткові надходження 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</si>
  <si>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</si>
  <si>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</si>
  <si>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</si>
  <si>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</si>
  <si>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</si>
  <si>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надається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</si>
  <si>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</si>
  <si>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</si>
  <si>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</si>
  <si>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</si>
  <si>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 від відчуження майна, що належить Автономній Республіці Крим та майна, що перебуває в комунальній власності</t>
  </si>
  <si>
    <t>Кошти  від продажу землі і нематеріальних активів</t>
  </si>
  <si>
    <t xml:space="preserve">Кошти  від продажу землі 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</si>
  <si>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</si>
  <si>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</si>
  <si>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</t>
  </si>
  <si>
    <t>Рентна плата за користування надрами для видобування корисних копалин місцевого значення</t>
  </si>
  <si>
    <t xml:space="preserve"> 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</si>
  <si>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</si>
  <si>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відшкодування втрат сільськогосподарського і лісогосподарського виробництва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</si>
  <si>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</si>
  <si>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Республики Крим</t>
  </si>
  <si>
    <t xml:space="preserve"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 </t>
  </si>
  <si>
    <t>Рентна плата за користування надрами загальнодержавного значення</t>
  </si>
  <si>
    <t>Рентна плата за користування надрами для видовування інших користних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</si>
  <si>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</si>
  <si>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</si>
  <si>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Збір за провадження торгівельної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</si>
  <si>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Плата за скорочення термінів надання послуг у сфері державної реєстрації речових прав на нерухоме  майно та їх обтяжень і державної реєстрації  юридичних осіб, фізичних осіб - підприємців та громадських формувань, а також плата  за надання інших платних послуг, пов'язаних з такою державною реєстрацією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</si>
  <si>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</si>
  <si>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>Кошти за шкоду, що заподіяна на земельних  ділянках державної та комунальної власності, які не надані у користування та не передані у власність, внаслідок їх самовільного зайняття, 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 якості грунтовго покриву тощо та за неодержання доходів у звязку з тимчасовим невикористанням земельних ділянок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</si>
  <si>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</si>
  <si>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41040000</t>
  </si>
  <si>
    <t>Дотації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</si>
  <si>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</si>
  <si>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                     грн</t>
  </si>
  <si>
    <t>Акцизний податок з реалізації виробниками та /або імпортерами, у тому числі в роздрійній торгівлі тютюнових виробів, тютюну та промислових замінників тютюну, рідин, що використовуються в електронних сигаретах, що оподатковуються згідно з підпунктом 213.1.14 пункту 213.1 статті 213 Податкового кодексу України</t>
  </si>
  <si>
    <t>Акцизний податок з реалізації суб'єктами господарювання 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</si>
  <si>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      Додаток 1</t>
  </si>
  <si>
    <t xml:space="preserve">      від                     </t>
  </si>
  <si>
    <t xml:space="preserve">      №  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</si>
  <si>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</si>
  <si>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</si>
  <si>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</si>
  <si>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Податок на доходи фізичних осіб із доходів спеціалістів резидента Дія Сіті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</si>
  <si>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</si>
  <si>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</si>
  <si>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</si>
  <si>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</si>
  <si>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</si>
  <si>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 xml:space="preserve">Звіт про виконання бюджету Павлоградської міської територіальної громади за І квартал 2024 року </t>
  </si>
  <si>
    <t>Уточнений план 
на 2024 рік</t>
  </si>
  <si>
    <t>Субвенція з місцевого бюджету за рахунок залишку коштів освітньої субвенції, що утворилася на початок бюджетного періоду</t>
  </si>
  <si>
    <t>Виконано за 
І квартал 
2024 року</t>
  </si>
  <si>
    <t xml:space="preserve">      до рішення виконавчого комітету</t>
  </si>
  <si>
    <t xml:space="preserve">Начальник фінансового управління </t>
  </si>
  <si>
    <t>Раїса РОЇК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</si>
</sst>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b/>
      <i/>
      <sz val="14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4"/>
      <color indexed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9" fillId="0" borderId="0"/>
  </cellStyleXfs>
  <cellXfs count="116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right"/>
    </xf>
    <xf numFmtId="0" fontId="1" fillId="0" borderId="0" xfId="0" applyFont="1"/>
    <xf numFmtId="2" fontId="2" fillId="2" borderId="0" xfId="0" applyNumberFormat="1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vertical="center"/>
    </xf>
    <xf numFmtId="2" fontId="2" fillId="3" borderId="0" xfId="0" applyNumberFormat="1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vertical="top" wrapText="1" shrinkToFit="1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NumberFormat="1" applyFont="1" applyFill="1" applyBorder="1" applyAlignment="1" applyProtection="1">
      <alignment vertical="top" wrapText="1"/>
    </xf>
    <xf numFmtId="0" fontId="1" fillId="3" borderId="1" xfId="0" applyFont="1" applyFill="1" applyBorder="1" applyAlignment="1">
      <alignment vertical="top" wrapText="1" shrinkToFi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vertical="top" wrapText="1" shrinkToFit="1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 shrinkToFit="1"/>
    </xf>
    <xf numFmtId="0" fontId="1" fillId="3" borderId="1" xfId="0" applyFont="1" applyFill="1" applyBorder="1" applyAlignment="1"/>
    <xf numFmtId="0" fontId="1" fillId="0" borderId="1" xfId="0" applyNumberFormat="1" applyFont="1" applyFill="1" applyBorder="1" applyAlignment="1" applyProtection="1">
      <alignment vertical="top" wrapText="1"/>
    </xf>
    <xf numFmtId="0" fontId="1" fillId="3" borderId="1" xfId="0" applyFont="1" applyFill="1" applyBorder="1" applyAlignment="1">
      <alignment horizontal="left" vertical="top" wrapText="1" shrinkToFit="1"/>
    </xf>
    <xf numFmtId="0" fontId="4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4" fontId="1" fillId="3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5" fillId="2" borderId="0" xfId="0" applyFont="1" applyFill="1"/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top" wrapText="1"/>
    </xf>
    <xf numFmtId="0" fontId="3" fillId="2" borderId="0" xfId="0" applyFont="1" applyFill="1" applyBorder="1"/>
    <xf numFmtId="0" fontId="3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8" fillId="2" borderId="0" xfId="0" applyNumberFormat="1" applyFont="1" applyFill="1" applyBorder="1" applyAlignment="1" applyProtection="1">
      <alignment vertical="top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10" fillId="2" borderId="0" xfId="0" applyFont="1" applyFill="1"/>
    <xf numFmtId="3" fontId="12" fillId="2" borderId="0" xfId="1" applyNumberFormat="1" applyFont="1" applyFill="1" applyBorder="1" applyAlignment="1" applyProtection="1"/>
    <xf numFmtId="4" fontId="3" fillId="2" borderId="0" xfId="0" applyNumberFormat="1" applyFont="1" applyFill="1"/>
    <xf numFmtId="4" fontId="0" fillId="2" borderId="0" xfId="0" applyNumberFormat="1" applyFill="1"/>
    <xf numFmtId="0" fontId="2" fillId="2" borderId="0" xfId="0" applyFont="1" applyFill="1"/>
    <xf numFmtId="0" fontId="1" fillId="2" borderId="0" xfId="0" applyFont="1" applyFill="1"/>
    <xf numFmtId="2" fontId="0" fillId="3" borderId="0" xfId="0" applyNumberFormat="1" applyFill="1"/>
    <xf numFmtId="2" fontId="0" fillId="2" borderId="0" xfId="0" applyNumberFormat="1" applyFill="1"/>
    <xf numFmtId="4" fontId="13" fillId="2" borderId="0" xfId="0" applyNumberFormat="1" applyFont="1" applyFill="1" applyBorder="1" applyAlignment="1">
      <alignment vertical="top"/>
    </xf>
    <xf numFmtId="0" fontId="17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top" wrapText="1" shrinkToFit="1"/>
    </xf>
    <xf numFmtId="0" fontId="1" fillId="3" borderId="1" xfId="0" applyNumberFormat="1" applyFont="1" applyFill="1" applyBorder="1" applyAlignment="1" applyProtection="1">
      <alignment vertical="top" wrapText="1" shrinkToFit="1"/>
    </xf>
    <xf numFmtId="4" fontId="1" fillId="0" borderId="1" xfId="0" applyNumberFormat="1" applyFont="1" applyBorder="1" applyAlignment="1">
      <alignment vertical="center" wrapText="1" shrinkToFit="1"/>
    </xf>
    <xf numFmtId="0" fontId="1" fillId="3" borderId="1" xfId="0" applyNumberFormat="1" applyFont="1" applyFill="1" applyBorder="1" applyAlignment="1">
      <alignment vertical="top" wrapText="1" shrinkToFi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4" fontId="18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" fontId="18" fillId="3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1" fillId="3" borderId="0" xfId="0" applyNumberFormat="1" applyFont="1" applyFill="1" applyAlignment="1">
      <alignment horizontal="left" vertical="center"/>
    </xf>
    <xf numFmtId="0" fontId="15" fillId="0" borderId="0" xfId="0" applyFont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view="pageBreakPreview" zoomScale="75" zoomScaleNormal="63" zoomScaleSheetLayoutView="58" workbookViewId="0">
      <selection activeCell="O11" sqref="O11"/>
    </sheetView>
  </sheetViews>
  <sheetFormatPr defaultColWidth="9" defaultRowHeight="18.75"/>
  <cols>
    <col min="1" max="1" width="13.140625" style="1" customWidth="1"/>
    <col min="2" max="2" width="114.7109375" style="1" customWidth="1"/>
    <col min="3" max="3" width="23.85546875" style="63" customWidth="1"/>
    <col min="4" max="4" width="22.7109375" style="60" customWidth="1"/>
    <col min="5" max="5" width="18.28515625" style="65" hidden="1" customWidth="1"/>
    <col min="6" max="7" width="18.140625" style="65" hidden="1" customWidth="1"/>
    <col min="8" max="8" width="15.7109375" style="65" hidden="1" customWidth="1"/>
    <col min="9" max="9" width="26.28515625" style="65" customWidth="1"/>
    <col min="10" max="10" width="16.85546875" customWidth="1"/>
  </cols>
  <sheetData>
    <row r="1" spans="1:9" ht="14.45" customHeight="1">
      <c r="A1" s="3"/>
      <c r="B1" s="10"/>
      <c r="C1" s="19" t="s">
        <v>123</v>
      </c>
      <c r="D1" s="62"/>
      <c r="E1" s="64"/>
      <c r="F1" s="64"/>
      <c r="G1" s="64"/>
    </row>
    <row r="2" spans="1:9" ht="16.899999999999999" customHeight="1">
      <c r="A2" s="3"/>
      <c r="B2" s="10"/>
      <c r="C2" s="112" t="s">
        <v>139</v>
      </c>
      <c r="D2" s="112"/>
      <c r="E2" s="64"/>
      <c r="F2" s="64"/>
      <c r="G2" s="64"/>
    </row>
    <row r="3" spans="1:9" ht="22.15" customHeight="1">
      <c r="A3" s="3"/>
      <c r="B3" s="10"/>
      <c r="C3" s="61" t="s">
        <v>124</v>
      </c>
      <c r="D3" s="62"/>
      <c r="E3" s="64"/>
      <c r="F3" s="64"/>
      <c r="G3" s="64"/>
    </row>
    <row r="4" spans="1:9" ht="22.15" customHeight="1">
      <c r="A4" s="3"/>
      <c r="B4" s="10"/>
      <c r="C4" s="61" t="s">
        <v>125</v>
      </c>
      <c r="D4" s="62"/>
      <c r="E4" s="64"/>
      <c r="F4" s="64"/>
      <c r="G4" s="64"/>
    </row>
    <row r="5" spans="1:9" ht="24.6" customHeight="1">
      <c r="A5" s="113" t="s">
        <v>135</v>
      </c>
      <c r="B5" s="113"/>
      <c r="C5" s="113"/>
      <c r="D5" s="113"/>
      <c r="E5" s="64"/>
      <c r="F5" s="64"/>
      <c r="G5" s="64"/>
    </row>
    <row r="6" spans="1:9" ht="19.5" customHeight="1">
      <c r="A6" s="2"/>
      <c r="B6" s="2"/>
      <c r="C6" s="20"/>
      <c r="D6" s="14" t="s">
        <v>120</v>
      </c>
      <c r="E6" s="66"/>
      <c r="F6" s="66"/>
      <c r="G6" s="66"/>
    </row>
    <row r="7" spans="1:9" ht="62.45" customHeight="1">
      <c r="A7" s="22" t="s">
        <v>0</v>
      </c>
      <c r="B7" s="23" t="s">
        <v>1</v>
      </c>
      <c r="C7" s="24" t="s">
        <v>136</v>
      </c>
      <c r="D7" s="25" t="s">
        <v>138</v>
      </c>
      <c r="E7" s="67"/>
    </row>
    <row r="8" spans="1:9" ht="26.25" customHeight="1">
      <c r="A8" s="96">
        <v>1</v>
      </c>
      <c r="B8" s="97">
        <v>2</v>
      </c>
      <c r="C8" s="98">
        <v>3</v>
      </c>
      <c r="D8" s="99">
        <v>4</v>
      </c>
      <c r="E8" s="67"/>
    </row>
    <row r="9" spans="1:9" ht="22.5">
      <c r="A9" s="33"/>
      <c r="B9" s="91" t="s">
        <v>2</v>
      </c>
      <c r="C9" s="34"/>
      <c r="D9" s="35"/>
      <c r="E9" s="67"/>
    </row>
    <row r="10" spans="1:9" ht="19.5" customHeight="1">
      <c r="A10" s="39">
        <v>10000000</v>
      </c>
      <c r="B10" s="51" t="s">
        <v>3</v>
      </c>
      <c r="C10" s="30">
        <f>C11+C26+C34+C20</f>
        <v>915051300</v>
      </c>
      <c r="D10" s="17">
        <f>D11+D26+D34+D20</f>
        <v>242280290.28</v>
      </c>
      <c r="E10" s="67"/>
    </row>
    <row r="11" spans="1:9" s="4" customFormat="1" ht="22.5" customHeight="1">
      <c r="A11" s="39">
        <v>11000000</v>
      </c>
      <c r="B11" s="42" t="s">
        <v>4</v>
      </c>
      <c r="C11" s="30">
        <f>C12+C18</f>
        <v>537900000</v>
      </c>
      <c r="D11" s="17">
        <f>D12+D18</f>
        <v>139182117.84</v>
      </c>
      <c r="E11" s="68"/>
      <c r="F11" s="69"/>
      <c r="G11" s="69"/>
      <c r="H11" s="69"/>
      <c r="I11" s="69"/>
    </row>
    <row r="12" spans="1:9" ht="23.45" customHeight="1">
      <c r="A12" s="39">
        <v>11010000</v>
      </c>
      <c r="B12" s="42" t="s">
        <v>5</v>
      </c>
      <c r="C12" s="30">
        <f>SUM(C13:C17)</f>
        <v>536900000</v>
      </c>
      <c r="D12" s="17">
        <f>SUM(D13:D17)</f>
        <v>139047947.49000001</v>
      </c>
      <c r="E12" s="67"/>
    </row>
    <row r="13" spans="1:9" ht="37.9" customHeight="1">
      <c r="A13" s="39">
        <v>11010100</v>
      </c>
      <c r="B13" s="42" t="s">
        <v>6</v>
      </c>
      <c r="C13" s="70">
        <v>514000000</v>
      </c>
      <c r="D13" s="15">
        <v>133652549.38</v>
      </c>
      <c r="E13" s="67"/>
    </row>
    <row r="14" spans="1:9" ht="39" customHeight="1">
      <c r="A14" s="39">
        <v>11010400</v>
      </c>
      <c r="B14" s="42" t="s">
        <v>7</v>
      </c>
      <c r="C14" s="70">
        <v>17000000</v>
      </c>
      <c r="D14" s="15">
        <v>3212600.6</v>
      </c>
      <c r="E14" s="67"/>
    </row>
    <row r="15" spans="1:9" ht="36" customHeight="1">
      <c r="A15" s="39">
        <v>11010500</v>
      </c>
      <c r="B15" s="42" t="s">
        <v>8</v>
      </c>
      <c r="C15" s="70">
        <v>5330000</v>
      </c>
      <c r="D15" s="15">
        <v>2060809.55</v>
      </c>
      <c r="E15" s="67"/>
    </row>
    <row r="16" spans="1:9" ht="22.9" customHeight="1">
      <c r="A16" s="39">
        <v>11011200</v>
      </c>
      <c r="B16" s="42" t="s">
        <v>129</v>
      </c>
      <c r="C16" s="30">
        <v>570000</v>
      </c>
      <c r="D16" s="15">
        <v>121987.96</v>
      </c>
      <c r="E16" s="67"/>
    </row>
    <row r="17" spans="1:9" hidden="1">
      <c r="A17" s="39"/>
      <c r="B17" s="42"/>
      <c r="C17" s="30"/>
      <c r="D17" s="17"/>
      <c r="E17" s="67"/>
    </row>
    <row r="18" spans="1:9" ht="24" customHeight="1">
      <c r="A18" s="39">
        <v>11020000</v>
      </c>
      <c r="B18" s="42" t="s">
        <v>9</v>
      </c>
      <c r="C18" s="30">
        <f>C19+C22</f>
        <v>1000000</v>
      </c>
      <c r="D18" s="30">
        <f>D19</f>
        <v>134170.35</v>
      </c>
      <c r="E18" s="67"/>
      <c r="H18" s="71"/>
    </row>
    <row r="19" spans="1:9" ht="25.5" customHeight="1">
      <c r="A19" s="39">
        <v>11020200</v>
      </c>
      <c r="B19" s="42" t="s">
        <v>10</v>
      </c>
      <c r="C19" s="59">
        <v>1000000</v>
      </c>
      <c r="D19" s="27">
        <v>134170.35</v>
      </c>
      <c r="E19" s="67"/>
    </row>
    <row r="20" spans="1:9" s="5" customFormat="1" ht="24" customHeight="1">
      <c r="A20" s="39">
        <v>13000000</v>
      </c>
      <c r="B20" s="42" t="s">
        <v>11</v>
      </c>
      <c r="C20" s="30">
        <f>C21+C23</f>
        <v>9000</v>
      </c>
      <c r="D20" s="17">
        <f>D21+D23</f>
        <v>2346.19</v>
      </c>
      <c r="E20" s="72"/>
      <c r="F20" s="73"/>
      <c r="G20" s="73"/>
      <c r="H20" s="73"/>
      <c r="I20" s="73"/>
    </row>
    <row r="21" spans="1:9" s="5" customFormat="1" ht="18.75" hidden="1" customHeight="1">
      <c r="A21" s="39">
        <v>13010000</v>
      </c>
      <c r="B21" s="42" t="s">
        <v>126</v>
      </c>
      <c r="C21" s="100">
        <f>C22</f>
        <v>0</v>
      </c>
      <c r="D21" s="17">
        <f>D22</f>
        <v>0</v>
      </c>
      <c r="E21" s="72"/>
      <c r="F21" s="73"/>
      <c r="G21" s="73"/>
      <c r="H21" s="73"/>
      <c r="I21" s="73"/>
    </row>
    <row r="22" spans="1:9" ht="56.25" hidden="1">
      <c r="A22" s="39">
        <v>13010200</v>
      </c>
      <c r="B22" s="42" t="s">
        <v>127</v>
      </c>
      <c r="C22" s="30"/>
      <c r="D22" s="17"/>
      <c r="E22" s="67"/>
    </row>
    <row r="23" spans="1:9" s="5" customFormat="1" ht="24.75" customHeight="1">
      <c r="A23" s="39">
        <v>13030000</v>
      </c>
      <c r="B23" s="42" t="s">
        <v>108</v>
      </c>
      <c r="C23" s="30">
        <f>C24</f>
        <v>9000</v>
      </c>
      <c r="D23" s="17">
        <f>D24</f>
        <v>2346.19</v>
      </c>
      <c r="E23" s="72"/>
      <c r="F23" s="73"/>
      <c r="G23" s="73"/>
      <c r="H23" s="73"/>
      <c r="I23" s="73"/>
    </row>
    <row r="24" spans="1:9" ht="42" customHeight="1">
      <c r="A24" s="39">
        <v>13030100</v>
      </c>
      <c r="B24" s="42" t="s">
        <v>109</v>
      </c>
      <c r="C24" s="59">
        <v>9000</v>
      </c>
      <c r="D24" s="21">
        <v>2346.19</v>
      </c>
      <c r="E24" s="67"/>
    </row>
    <row r="25" spans="1:9" ht="42" hidden="1" customHeight="1">
      <c r="A25" s="39">
        <v>13030200</v>
      </c>
      <c r="B25" s="42" t="s">
        <v>101</v>
      </c>
      <c r="C25" s="30"/>
      <c r="D25" s="17"/>
      <c r="E25" s="67"/>
    </row>
    <row r="26" spans="1:9" s="6" customFormat="1" ht="19.899999999999999" customHeight="1">
      <c r="A26" s="39">
        <v>14000000</v>
      </c>
      <c r="B26" s="42" t="s">
        <v>12</v>
      </c>
      <c r="C26" s="30">
        <f>C27+C29+C31</f>
        <v>96283700</v>
      </c>
      <c r="D26" s="17">
        <f>D27+D29+D31</f>
        <v>23300433.5</v>
      </c>
      <c r="E26" s="74"/>
      <c r="F26" s="75"/>
      <c r="G26" s="75"/>
      <c r="H26" s="76"/>
      <c r="I26" s="76"/>
    </row>
    <row r="27" spans="1:9" s="6" customFormat="1" ht="20.25" customHeight="1">
      <c r="A27" s="41">
        <v>14020000</v>
      </c>
      <c r="B27" s="42" t="s">
        <v>13</v>
      </c>
      <c r="C27" s="30">
        <f>C28</f>
        <v>5684000</v>
      </c>
      <c r="D27" s="17">
        <f>D28</f>
        <v>1091758.28</v>
      </c>
      <c r="E27" s="74"/>
      <c r="F27" s="75"/>
      <c r="G27" s="75"/>
      <c r="H27" s="71"/>
      <c r="I27" s="71"/>
    </row>
    <row r="28" spans="1:9" s="6" customFormat="1" ht="21" customHeight="1">
      <c r="A28" s="41">
        <v>14021900</v>
      </c>
      <c r="B28" s="42" t="s">
        <v>14</v>
      </c>
      <c r="C28" s="59">
        <v>5684000</v>
      </c>
      <c r="D28" s="21">
        <v>1091758.28</v>
      </c>
      <c r="E28" s="74"/>
      <c r="F28" s="75"/>
      <c r="G28" s="75"/>
      <c r="H28" s="75"/>
      <c r="I28" s="75"/>
    </row>
    <row r="29" spans="1:9" s="6" customFormat="1" ht="23.45" customHeight="1">
      <c r="A29" s="41">
        <v>14030000</v>
      </c>
      <c r="B29" s="92" t="s">
        <v>15</v>
      </c>
      <c r="C29" s="30">
        <f>C30</f>
        <v>20085000</v>
      </c>
      <c r="D29" s="17">
        <f>D30</f>
        <v>6200866.6900000004</v>
      </c>
      <c r="E29" s="74"/>
      <c r="F29" s="75"/>
      <c r="G29" s="75"/>
      <c r="H29" s="75"/>
      <c r="I29" s="75"/>
    </row>
    <row r="30" spans="1:9" s="6" customFormat="1" ht="18" customHeight="1">
      <c r="A30" s="41">
        <v>14031900</v>
      </c>
      <c r="B30" s="92" t="s">
        <v>14</v>
      </c>
      <c r="C30" s="59">
        <v>20085000</v>
      </c>
      <c r="D30" s="21">
        <v>6200866.6900000004</v>
      </c>
      <c r="E30" s="74"/>
      <c r="F30" s="75"/>
      <c r="G30" s="75"/>
      <c r="H30" s="75"/>
      <c r="I30" s="75"/>
    </row>
    <row r="31" spans="1:9" ht="18.600000000000001" customHeight="1">
      <c r="A31" s="39">
        <v>14040000</v>
      </c>
      <c r="B31" s="42" t="s">
        <v>16</v>
      </c>
      <c r="C31" s="27">
        <f>C32+C33</f>
        <v>70514700</v>
      </c>
      <c r="D31" s="15">
        <f>D32+D33</f>
        <v>16007808.530000001</v>
      </c>
      <c r="E31" s="67"/>
    </row>
    <row r="32" spans="1:9" ht="85.5" customHeight="1">
      <c r="A32" s="39">
        <v>14040100</v>
      </c>
      <c r="B32" s="42" t="s">
        <v>121</v>
      </c>
      <c r="C32" s="59">
        <v>28514700</v>
      </c>
      <c r="D32" s="15">
        <v>6077593.9500000002</v>
      </c>
      <c r="E32" s="67"/>
    </row>
    <row r="33" spans="1:9" ht="62.25" customHeight="1">
      <c r="A33" s="39">
        <v>14040200</v>
      </c>
      <c r="B33" s="42" t="s">
        <v>122</v>
      </c>
      <c r="C33" s="59">
        <v>42000000</v>
      </c>
      <c r="D33" s="15">
        <v>9930214.5800000001</v>
      </c>
      <c r="E33" s="67"/>
    </row>
    <row r="34" spans="1:9" s="6" customFormat="1" ht="21.6" customHeight="1">
      <c r="A34" s="39">
        <v>18000000</v>
      </c>
      <c r="B34" s="42" t="s">
        <v>110</v>
      </c>
      <c r="C34" s="30">
        <f>C35+C46+C48+C51+C53</f>
        <v>280858600</v>
      </c>
      <c r="D34" s="17">
        <f>D35+D46+D48+D51+D53</f>
        <v>79795392.75</v>
      </c>
      <c r="E34" s="74"/>
      <c r="F34" s="75"/>
      <c r="G34" s="75"/>
      <c r="H34" s="75"/>
      <c r="I34" s="75"/>
    </row>
    <row r="35" spans="1:9" s="5" customFormat="1" ht="22.5" customHeight="1">
      <c r="A35" s="39">
        <v>18010000</v>
      </c>
      <c r="B35" s="42" t="s">
        <v>17</v>
      </c>
      <c r="C35" s="30">
        <f>SUM(C36:C45)</f>
        <v>176040700</v>
      </c>
      <c r="D35" s="17">
        <f>SUM(D36:D45)</f>
        <v>44130019.529999994</v>
      </c>
      <c r="E35" s="72"/>
      <c r="F35" s="73"/>
      <c r="G35" s="73"/>
      <c r="H35" s="73"/>
      <c r="I35" s="73"/>
    </row>
    <row r="36" spans="1:9" ht="39" customHeight="1">
      <c r="A36" s="41">
        <v>18010100</v>
      </c>
      <c r="B36" s="42" t="s">
        <v>18</v>
      </c>
      <c r="C36" s="77">
        <v>140000</v>
      </c>
      <c r="D36" s="15">
        <v>33230.93</v>
      </c>
      <c r="E36" s="67"/>
    </row>
    <row r="37" spans="1:9" ht="43.5" customHeight="1">
      <c r="A37" s="41">
        <v>18010200</v>
      </c>
      <c r="B37" s="42" t="s">
        <v>19</v>
      </c>
      <c r="C37" s="77">
        <v>2077000</v>
      </c>
      <c r="D37" s="15">
        <v>1015969.73</v>
      </c>
      <c r="E37" s="67"/>
    </row>
    <row r="38" spans="1:9" ht="37.9" customHeight="1">
      <c r="A38" s="41">
        <v>18010300</v>
      </c>
      <c r="B38" s="42" t="s">
        <v>20</v>
      </c>
      <c r="C38" s="77">
        <v>3660000</v>
      </c>
      <c r="D38" s="15">
        <v>678171.43</v>
      </c>
      <c r="E38" s="67"/>
    </row>
    <row r="39" spans="1:9" ht="41.45" customHeight="1">
      <c r="A39" s="41">
        <v>18010400</v>
      </c>
      <c r="B39" s="42" t="s">
        <v>21</v>
      </c>
      <c r="C39" s="77">
        <v>14273100</v>
      </c>
      <c r="D39" s="15">
        <v>3170303.76</v>
      </c>
      <c r="E39" s="67"/>
    </row>
    <row r="40" spans="1:9" ht="21" customHeight="1">
      <c r="A40" s="39">
        <v>18010500</v>
      </c>
      <c r="B40" s="42" t="s">
        <v>22</v>
      </c>
      <c r="C40" s="77">
        <v>87200000</v>
      </c>
      <c r="D40" s="15">
        <v>23470378.190000001</v>
      </c>
      <c r="E40" s="67"/>
    </row>
    <row r="41" spans="1:9" ht="21" customHeight="1">
      <c r="A41" s="39">
        <v>18010600</v>
      </c>
      <c r="B41" s="42" t="s">
        <v>23</v>
      </c>
      <c r="C41" s="77">
        <v>55830000</v>
      </c>
      <c r="D41" s="15">
        <v>13601423.68</v>
      </c>
      <c r="E41" s="67"/>
    </row>
    <row r="42" spans="1:9" ht="21" customHeight="1">
      <c r="A42" s="39">
        <v>18010700</v>
      </c>
      <c r="B42" s="42" t="s">
        <v>24</v>
      </c>
      <c r="C42" s="78">
        <v>680000</v>
      </c>
      <c r="D42" s="15">
        <v>201385.36</v>
      </c>
      <c r="E42" s="67"/>
    </row>
    <row r="43" spans="1:9" ht="21" customHeight="1">
      <c r="A43" s="39">
        <v>18010900</v>
      </c>
      <c r="B43" s="42" t="s">
        <v>25</v>
      </c>
      <c r="C43" s="77">
        <v>12155600</v>
      </c>
      <c r="D43" s="15">
        <v>1873114.8</v>
      </c>
      <c r="E43" s="67"/>
    </row>
    <row r="44" spans="1:9" s="1" customFormat="1" ht="19.899999999999999" customHeight="1">
      <c r="A44" s="39">
        <v>18011000</v>
      </c>
      <c r="B44" s="42" t="s">
        <v>26</v>
      </c>
      <c r="C44" s="77">
        <v>25000</v>
      </c>
      <c r="D44" s="15">
        <v>79791.649999999994</v>
      </c>
      <c r="E44" s="79"/>
      <c r="F44" s="80"/>
      <c r="G44" s="80"/>
      <c r="H44" s="80"/>
      <c r="I44" s="80"/>
    </row>
    <row r="45" spans="1:9" ht="22.15" customHeight="1">
      <c r="A45" s="39">
        <v>18011100</v>
      </c>
      <c r="B45" s="42" t="s">
        <v>27</v>
      </c>
      <c r="C45" s="77"/>
      <c r="D45" s="27">
        <v>6250</v>
      </c>
      <c r="E45" s="67"/>
    </row>
    <row r="46" spans="1:9" ht="21.6" customHeight="1">
      <c r="A46" s="39">
        <v>18020000</v>
      </c>
      <c r="B46" s="42" t="s">
        <v>28</v>
      </c>
      <c r="C46" s="30">
        <f>C47</f>
        <v>242600</v>
      </c>
      <c r="D46" s="17">
        <f>D47</f>
        <v>60937.48</v>
      </c>
      <c r="E46" s="67"/>
    </row>
    <row r="47" spans="1:9" ht="21" customHeight="1">
      <c r="A47" s="39">
        <v>18020100</v>
      </c>
      <c r="B47" s="42" t="s">
        <v>29</v>
      </c>
      <c r="C47" s="59">
        <v>242600</v>
      </c>
      <c r="D47" s="21">
        <v>60937.48</v>
      </c>
      <c r="E47" s="67"/>
    </row>
    <row r="48" spans="1:9" ht="22.9" customHeight="1">
      <c r="A48" s="39">
        <v>18030000</v>
      </c>
      <c r="B48" s="42" t="s">
        <v>30</v>
      </c>
      <c r="C48" s="30">
        <f>C49+C50</f>
        <v>482300</v>
      </c>
      <c r="D48" s="17">
        <f>D49+D50</f>
        <v>96950.03</v>
      </c>
      <c r="E48" s="67"/>
    </row>
    <row r="49" spans="1:9" ht="21" customHeight="1">
      <c r="A49" s="39">
        <v>18030100</v>
      </c>
      <c r="B49" s="42" t="s">
        <v>31</v>
      </c>
      <c r="C49" s="59">
        <v>378000</v>
      </c>
      <c r="D49" s="27">
        <v>81462</v>
      </c>
      <c r="E49" s="67"/>
    </row>
    <row r="50" spans="1:9" ht="21" customHeight="1">
      <c r="A50" s="39">
        <v>18030200</v>
      </c>
      <c r="B50" s="42" t="s">
        <v>32</v>
      </c>
      <c r="C50" s="59">
        <v>104300</v>
      </c>
      <c r="D50" s="15">
        <v>15488.03</v>
      </c>
      <c r="E50" s="67"/>
    </row>
    <row r="51" spans="1:9" ht="37.9" hidden="1" customHeight="1">
      <c r="A51" s="39">
        <v>18040000</v>
      </c>
      <c r="B51" s="42" t="s">
        <v>33</v>
      </c>
      <c r="C51" s="30"/>
      <c r="D51" s="17">
        <f>SUM(D52:D52)</f>
        <v>0</v>
      </c>
      <c r="E51" s="67"/>
    </row>
    <row r="52" spans="1:9" ht="54.75" hidden="1" customHeight="1">
      <c r="A52" s="39">
        <v>18041900</v>
      </c>
      <c r="B52" s="46" t="s">
        <v>112</v>
      </c>
      <c r="C52" s="30"/>
      <c r="D52" s="17"/>
      <c r="E52" s="67"/>
    </row>
    <row r="53" spans="1:9" ht="21.75" customHeight="1">
      <c r="A53" s="39">
        <v>18050000</v>
      </c>
      <c r="B53" s="42" t="s">
        <v>34</v>
      </c>
      <c r="C53" s="30">
        <f>SUM(C54:C57)</f>
        <v>104093000</v>
      </c>
      <c r="D53" s="17">
        <f>SUM(D54:D57)</f>
        <v>35507485.710000001</v>
      </c>
      <c r="E53" s="67"/>
    </row>
    <row r="54" spans="1:9" hidden="1">
      <c r="A54" s="39">
        <v>18050200</v>
      </c>
      <c r="B54" s="42" t="s">
        <v>35</v>
      </c>
      <c r="C54" s="30"/>
      <c r="D54" s="17"/>
      <c r="E54" s="67"/>
    </row>
    <row r="55" spans="1:9">
      <c r="A55" s="39">
        <v>18050300</v>
      </c>
      <c r="B55" s="42" t="s">
        <v>36</v>
      </c>
      <c r="C55" s="59">
        <v>17447000</v>
      </c>
      <c r="D55" s="15">
        <v>5774750.0700000003</v>
      </c>
      <c r="E55" s="67"/>
    </row>
    <row r="56" spans="1:9" ht="22.5" customHeight="1">
      <c r="A56" s="39">
        <v>18050400</v>
      </c>
      <c r="B56" s="42" t="s">
        <v>37</v>
      </c>
      <c r="C56" s="59">
        <v>86373000</v>
      </c>
      <c r="D56" s="15">
        <v>29713581.850000001</v>
      </c>
      <c r="E56" s="67"/>
    </row>
    <row r="57" spans="1:9" ht="40.9" customHeight="1">
      <c r="A57" s="39">
        <v>18050500</v>
      </c>
      <c r="B57" s="44" t="s">
        <v>38</v>
      </c>
      <c r="C57" s="59">
        <v>273000</v>
      </c>
      <c r="D57" s="15">
        <v>19153.79</v>
      </c>
      <c r="E57" s="67"/>
    </row>
    <row r="58" spans="1:9" s="6" customFormat="1" ht="21" customHeight="1">
      <c r="A58" s="39">
        <v>20000000</v>
      </c>
      <c r="B58" s="51" t="s">
        <v>39</v>
      </c>
      <c r="C58" s="30">
        <f>C59+C69+C82</f>
        <v>17594000</v>
      </c>
      <c r="D58" s="17">
        <f>D59+D69+D82</f>
        <v>4343127.88</v>
      </c>
      <c r="E58" s="75"/>
      <c r="F58" s="75"/>
      <c r="G58" s="75"/>
      <c r="H58" s="75"/>
      <c r="I58" s="75"/>
    </row>
    <row r="59" spans="1:9" ht="21" customHeight="1">
      <c r="A59" s="39">
        <v>21000000</v>
      </c>
      <c r="B59" s="42" t="s">
        <v>40</v>
      </c>
      <c r="C59" s="30">
        <f>C60+C63+C62</f>
        <v>1017000</v>
      </c>
      <c r="D59" s="17">
        <f>D60+D63+D62</f>
        <v>256604.7</v>
      </c>
    </row>
    <row r="60" spans="1:9" ht="81.75" customHeight="1">
      <c r="A60" s="39">
        <v>21010000</v>
      </c>
      <c r="B60" s="94" t="s">
        <v>111</v>
      </c>
      <c r="C60" s="30">
        <f>C61</f>
        <v>100000</v>
      </c>
      <c r="D60" s="30">
        <f>D61</f>
        <v>145222</v>
      </c>
    </row>
    <row r="61" spans="1:9" ht="41.45" customHeight="1">
      <c r="A61" s="39">
        <v>21010300</v>
      </c>
      <c r="B61" s="42" t="s">
        <v>41</v>
      </c>
      <c r="C61" s="59">
        <v>100000</v>
      </c>
      <c r="D61" s="27">
        <v>145222</v>
      </c>
      <c r="E61" s="67"/>
    </row>
    <row r="62" spans="1:9" s="5" customFormat="1" hidden="1">
      <c r="A62" s="39">
        <v>21050000</v>
      </c>
      <c r="B62" s="42" t="s">
        <v>42</v>
      </c>
      <c r="C62" s="30"/>
      <c r="D62" s="17"/>
      <c r="E62" s="73"/>
      <c r="F62" s="73"/>
      <c r="G62" s="73"/>
      <c r="H62" s="73"/>
      <c r="I62" s="73"/>
    </row>
    <row r="63" spans="1:9" ht="18.75" customHeight="1">
      <c r="A63" s="39">
        <v>21080000</v>
      </c>
      <c r="B63" s="42" t="s">
        <v>43</v>
      </c>
      <c r="C63" s="30">
        <f>SUM(C64:C67)</f>
        <v>917000</v>
      </c>
      <c r="D63" s="17">
        <f>SUM(D64:D68)</f>
        <v>111382.7</v>
      </c>
    </row>
    <row r="64" spans="1:9" s="1" customFormat="1" ht="17.25" hidden="1" customHeight="1">
      <c r="A64" s="39">
        <v>21080500</v>
      </c>
      <c r="B64" s="42" t="s">
        <v>43</v>
      </c>
      <c r="C64" s="30"/>
      <c r="D64" s="17"/>
      <c r="E64" s="80"/>
      <c r="F64" s="80"/>
      <c r="G64" s="80"/>
      <c r="H64" s="80"/>
      <c r="I64" s="80"/>
    </row>
    <row r="65" spans="1:9" ht="23.45" customHeight="1">
      <c r="A65" s="39">
        <v>21081100</v>
      </c>
      <c r="B65" s="42" t="s">
        <v>44</v>
      </c>
      <c r="C65" s="77">
        <v>232000</v>
      </c>
      <c r="D65" s="27">
        <v>46098</v>
      </c>
    </row>
    <row r="66" spans="1:9" ht="59.45" customHeight="1">
      <c r="A66" s="39">
        <v>21081500</v>
      </c>
      <c r="B66" s="42" t="s">
        <v>128</v>
      </c>
      <c r="C66" s="77">
        <v>627000</v>
      </c>
      <c r="D66" s="27">
        <v>35400</v>
      </c>
    </row>
    <row r="67" spans="1:9" ht="42.6" customHeight="1">
      <c r="A67" s="39">
        <v>21081700</v>
      </c>
      <c r="B67" s="42" t="s">
        <v>134</v>
      </c>
      <c r="C67" s="77">
        <v>58000</v>
      </c>
      <c r="D67" s="15">
        <v>24204.7</v>
      </c>
    </row>
    <row r="68" spans="1:9" ht="56.25">
      <c r="A68" s="39">
        <v>21082400</v>
      </c>
      <c r="B68" s="45" t="s">
        <v>107</v>
      </c>
      <c r="C68" s="77">
        <v>15500</v>
      </c>
      <c r="D68" s="27">
        <v>5680</v>
      </c>
    </row>
    <row r="69" spans="1:9" ht="25.9" customHeight="1">
      <c r="A69" s="39">
        <v>22000000</v>
      </c>
      <c r="B69" s="42" t="s">
        <v>45</v>
      </c>
      <c r="C69" s="30">
        <f>C70+C76+C78</f>
        <v>13294000</v>
      </c>
      <c r="D69" s="17">
        <f>D70+D76+D78</f>
        <v>3065857.94</v>
      </c>
    </row>
    <row r="70" spans="1:9" s="5" customFormat="1" ht="21" customHeight="1">
      <c r="A70" s="39">
        <v>22010000</v>
      </c>
      <c r="B70" s="42" t="s">
        <v>46</v>
      </c>
      <c r="C70" s="30">
        <f>C71+C72+C73+C74+C75</f>
        <v>10179000</v>
      </c>
      <c r="D70" s="17">
        <f>D71+D72+D73+D74+D75</f>
        <v>2348177.11</v>
      </c>
      <c r="E70" s="73"/>
      <c r="F70" s="73"/>
      <c r="G70" s="73"/>
      <c r="H70" s="73"/>
      <c r="I70" s="73"/>
    </row>
    <row r="71" spans="1:9" s="1" customFormat="1" ht="35.450000000000003" hidden="1" customHeight="1">
      <c r="A71" s="39">
        <v>22010200</v>
      </c>
      <c r="B71" s="42" t="s">
        <v>47</v>
      </c>
      <c r="C71" s="70"/>
      <c r="D71" s="15"/>
      <c r="E71" s="80"/>
      <c r="F71" s="80"/>
      <c r="G71" s="80"/>
      <c r="H71" s="80"/>
      <c r="I71" s="80"/>
    </row>
    <row r="72" spans="1:9" s="1" customFormat="1" ht="40.9" customHeight="1">
      <c r="A72" s="39">
        <v>22010300</v>
      </c>
      <c r="B72" s="42" t="s">
        <v>48</v>
      </c>
      <c r="C72" s="70">
        <v>320000</v>
      </c>
      <c r="D72" s="27">
        <v>64620</v>
      </c>
      <c r="E72" s="80"/>
      <c r="F72" s="80"/>
      <c r="G72" s="80"/>
      <c r="H72" s="80"/>
      <c r="I72" s="80"/>
    </row>
    <row r="73" spans="1:9" s="1" customFormat="1" ht="22.5" customHeight="1">
      <c r="A73" s="39">
        <v>22012500</v>
      </c>
      <c r="B73" s="92" t="s">
        <v>49</v>
      </c>
      <c r="C73" s="70">
        <v>9600000</v>
      </c>
      <c r="D73" s="15">
        <v>2202916.27</v>
      </c>
      <c r="E73" s="80"/>
      <c r="F73" s="80"/>
      <c r="G73" s="80"/>
      <c r="H73" s="80"/>
      <c r="I73" s="80"/>
    </row>
    <row r="74" spans="1:9" s="1" customFormat="1" ht="24" customHeight="1">
      <c r="A74" s="39">
        <v>22012600</v>
      </c>
      <c r="B74" s="92" t="s">
        <v>50</v>
      </c>
      <c r="C74" s="70">
        <v>259000</v>
      </c>
      <c r="D74" s="27">
        <v>71550.84</v>
      </c>
      <c r="E74" s="80"/>
      <c r="F74" s="80"/>
      <c r="G74" s="80"/>
      <c r="H74" s="80"/>
      <c r="I74" s="80"/>
    </row>
    <row r="75" spans="1:9" s="1" customFormat="1" ht="76.150000000000006" customHeight="1">
      <c r="A75" s="39">
        <v>22012900</v>
      </c>
      <c r="B75" s="46" t="s">
        <v>113</v>
      </c>
      <c r="C75" s="47"/>
      <c r="D75" s="27">
        <v>9090</v>
      </c>
      <c r="E75" s="80"/>
      <c r="F75" s="80"/>
      <c r="G75" s="80"/>
      <c r="H75" s="80"/>
      <c r="I75" s="80"/>
    </row>
    <row r="76" spans="1:9" ht="40.15" customHeight="1">
      <c r="A76" s="39">
        <v>22080000</v>
      </c>
      <c r="B76" s="42" t="s">
        <v>51</v>
      </c>
      <c r="C76" s="30">
        <f>C77</f>
        <v>1065000</v>
      </c>
      <c r="D76" s="17">
        <f>D77</f>
        <v>219416.95</v>
      </c>
    </row>
    <row r="77" spans="1:9" ht="37.9" customHeight="1">
      <c r="A77" s="39">
        <v>22080400</v>
      </c>
      <c r="B77" s="42" t="s">
        <v>114</v>
      </c>
      <c r="C77" s="59">
        <v>1065000</v>
      </c>
      <c r="D77" s="15">
        <v>219416.95</v>
      </c>
    </row>
    <row r="78" spans="1:9" ht="21.6" customHeight="1">
      <c r="A78" s="39">
        <v>22090000</v>
      </c>
      <c r="B78" s="42" t="s">
        <v>52</v>
      </c>
      <c r="C78" s="30">
        <f>SUM(C79:C81)</f>
        <v>2050000</v>
      </c>
      <c r="D78" s="17">
        <f>SUM(D79:D81)</f>
        <v>498263.88</v>
      </c>
    </row>
    <row r="79" spans="1:9" ht="39" customHeight="1">
      <c r="A79" s="39">
        <v>22090100</v>
      </c>
      <c r="B79" s="42" t="s">
        <v>53</v>
      </c>
      <c r="C79" s="59">
        <v>2010000</v>
      </c>
      <c r="D79" s="21">
        <v>491123.88</v>
      </c>
    </row>
    <row r="80" spans="1:9" ht="20.45" hidden="1" customHeight="1">
      <c r="A80" s="39">
        <v>22090200</v>
      </c>
      <c r="B80" s="42" t="s">
        <v>54</v>
      </c>
      <c r="C80" s="59"/>
      <c r="D80" s="21"/>
    </row>
    <row r="81" spans="1:9" ht="40.15" customHeight="1">
      <c r="A81" s="39">
        <v>22090400</v>
      </c>
      <c r="B81" s="42" t="s">
        <v>55</v>
      </c>
      <c r="C81" s="59">
        <v>40000</v>
      </c>
      <c r="D81" s="59">
        <v>7140</v>
      </c>
    </row>
    <row r="82" spans="1:9" ht="21.75" customHeight="1">
      <c r="A82" s="39">
        <v>24000000</v>
      </c>
      <c r="B82" s="42" t="s">
        <v>56</v>
      </c>
      <c r="C82" s="30">
        <f>C83+C84</f>
        <v>3283000</v>
      </c>
      <c r="D82" s="17">
        <f>D83+D84</f>
        <v>1020665.24</v>
      </c>
    </row>
    <row r="83" spans="1:9" ht="40.5" customHeight="1">
      <c r="A83" s="39">
        <v>24030000</v>
      </c>
      <c r="B83" s="42" t="s">
        <v>57</v>
      </c>
      <c r="C83" s="30"/>
      <c r="D83" s="30">
        <v>1810</v>
      </c>
    </row>
    <row r="84" spans="1:9" s="5" customFormat="1" ht="22.9" customHeight="1">
      <c r="A84" s="39">
        <v>24060000</v>
      </c>
      <c r="B84" s="42" t="s">
        <v>58</v>
      </c>
      <c r="C84" s="30">
        <f>C85+C86</f>
        <v>3283000</v>
      </c>
      <c r="D84" s="17">
        <f>D85+D86</f>
        <v>1018855.24</v>
      </c>
      <c r="E84" s="73"/>
      <c r="F84" s="73"/>
      <c r="G84" s="73"/>
      <c r="H84" s="73"/>
      <c r="I84" s="73"/>
    </row>
    <row r="85" spans="1:9" s="1" customFormat="1" ht="19.5" customHeight="1">
      <c r="A85" s="39">
        <v>24060300</v>
      </c>
      <c r="B85" s="42" t="s">
        <v>43</v>
      </c>
      <c r="C85" s="59">
        <v>3200000</v>
      </c>
      <c r="D85" s="15">
        <v>862043.37</v>
      </c>
      <c r="E85" s="80"/>
      <c r="F85" s="80"/>
      <c r="G85" s="80"/>
      <c r="H85" s="80"/>
      <c r="I85" s="80"/>
    </row>
    <row r="86" spans="1:9" s="1" customFormat="1" ht="96.6" customHeight="1">
      <c r="A86" s="39">
        <v>24062200</v>
      </c>
      <c r="B86" s="48" t="s">
        <v>115</v>
      </c>
      <c r="C86" s="30">
        <v>83000</v>
      </c>
      <c r="D86" s="15">
        <v>156811.87</v>
      </c>
      <c r="E86" s="80"/>
      <c r="F86" s="80"/>
      <c r="G86" s="80"/>
      <c r="H86" s="80"/>
      <c r="I86" s="80"/>
    </row>
    <row r="87" spans="1:9" ht="24" hidden="1" customHeight="1">
      <c r="A87" s="39">
        <v>30000000</v>
      </c>
      <c r="B87" s="51" t="s">
        <v>59</v>
      </c>
      <c r="C87" s="100">
        <f>C88</f>
        <v>0</v>
      </c>
      <c r="D87" s="17">
        <f>D88</f>
        <v>0</v>
      </c>
    </row>
    <row r="88" spans="1:9" hidden="1">
      <c r="A88" s="39">
        <v>31000000</v>
      </c>
      <c r="B88" s="42" t="s">
        <v>60</v>
      </c>
      <c r="C88" s="100">
        <f>C89+C91</f>
        <v>0</v>
      </c>
      <c r="D88" s="17">
        <f>D89+D91</f>
        <v>0</v>
      </c>
    </row>
    <row r="89" spans="1:9" ht="59.25" hidden="1" customHeight="1">
      <c r="A89" s="101">
        <v>31010000</v>
      </c>
      <c r="B89" s="42" t="s">
        <v>61</v>
      </c>
      <c r="C89" s="30">
        <f>C90</f>
        <v>0</v>
      </c>
      <c r="D89" s="30">
        <f>D90</f>
        <v>0</v>
      </c>
      <c r="E89" s="81"/>
    </row>
    <row r="90" spans="1:9" ht="55.15" hidden="1" customHeight="1">
      <c r="A90" s="39">
        <v>31010200</v>
      </c>
      <c r="B90" s="42" t="s">
        <v>62</v>
      </c>
      <c r="C90" s="30"/>
      <c r="D90" s="30"/>
      <c r="E90" s="81"/>
    </row>
    <row r="91" spans="1:9" s="5" customFormat="1" ht="18.600000000000001" hidden="1" customHeight="1">
      <c r="A91" s="39">
        <v>31020000</v>
      </c>
      <c r="B91" s="42" t="s">
        <v>63</v>
      </c>
      <c r="C91" s="30"/>
      <c r="D91" s="15"/>
      <c r="E91" s="82"/>
      <c r="F91" s="83"/>
      <c r="G91" s="73"/>
      <c r="H91" s="73"/>
      <c r="I91" s="73"/>
    </row>
    <row r="92" spans="1:9" ht="22.9" customHeight="1">
      <c r="A92" s="39">
        <v>40000000</v>
      </c>
      <c r="B92" s="51" t="s">
        <v>64</v>
      </c>
      <c r="C92" s="17">
        <f>C93</f>
        <v>240571224</v>
      </c>
      <c r="D92" s="30">
        <f>D93</f>
        <v>53688262</v>
      </c>
    </row>
    <row r="93" spans="1:9" ht="20.45" customHeight="1">
      <c r="A93" s="39">
        <v>41000000</v>
      </c>
      <c r="B93" s="42" t="s">
        <v>65</v>
      </c>
      <c r="C93" s="17">
        <f>C94+C96+C102</f>
        <v>240571224</v>
      </c>
      <c r="D93" s="30">
        <f>+D94+D96+D102</f>
        <v>53688262</v>
      </c>
    </row>
    <row r="94" spans="1:9" ht="20.45" customHeight="1">
      <c r="A94" s="49">
        <v>41030000</v>
      </c>
      <c r="B94" s="42" t="s">
        <v>66</v>
      </c>
      <c r="C94" s="30">
        <f>SUM(C95:C95)</f>
        <v>236700400</v>
      </c>
      <c r="D94" s="30">
        <f>SUM(D95:D95)</f>
        <v>52814300</v>
      </c>
    </row>
    <row r="95" spans="1:9" s="1" customFormat="1" ht="21" customHeight="1">
      <c r="A95" s="49">
        <v>41033900</v>
      </c>
      <c r="B95" s="42" t="s">
        <v>67</v>
      </c>
      <c r="C95" s="59">
        <v>236700400</v>
      </c>
      <c r="D95" s="27">
        <v>52814300</v>
      </c>
      <c r="E95" s="80"/>
      <c r="F95" s="80"/>
      <c r="G95" s="80"/>
      <c r="H95" s="80"/>
      <c r="I95" s="80"/>
    </row>
    <row r="96" spans="1:9" s="11" customFormat="1" ht="19.149999999999999" hidden="1" customHeight="1">
      <c r="A96" s="12" t="s">
        <v>117</v>
      </c>
      <c r="B96" s="93" t="s">
        <v>118</v>
      </c>
      <c r="C96" s="17">
        <f>SUM(C97:C98)</f>
        <v>0</v>
      </c>
      <c r="D96" s="17">
        <f>SUM(D97:D98)</f>
        <v>0</v>
      </c>
      <c r="E96" s="85"/>
      <c r="F96" s="85"/>
      <c r="G96" s="85"/>
      <c r="H96" s="85"/>
      <c r="I96" s="85"/>
    </row>
    <row r="97" spans="1:10" s="13" customFormat="1" ht="19.149999999999999" hidden="1" customHeight="1">
      <c r="A97" s="12">
        <v>41040400</v>
      </c>
      <c r="B97" s="93" t="s">
        <v>69</v>
      </c>
      <c r="C97" s="21"/>
      <c r="D97" s="17"/>
      <c r="E97" s="86"/>
      <c r="F97" s="86"/>
      <c r="G97" s="86"/>
      <c r="H97" s="86"/>
      <c r="I97" s="86"/>
    </row>
    <row r="98" spans="1:10" ht="76.150000000000006" hidden="1" customHeight="1">
      <c r="A98" s="49">
        <v>41040500</v>
      </c>
      <c r="B98" s="94" t="s">
        <v>119</v>
      </c>
      <c r="C98" s="59"/>
      <c r="D98" s="21"/>
    </row>
    <row r="99" spans="1:10" ht="37.5" hidden="1">
      <c r="A99" s="49">
        <v>41034500</v>
      </c>
      <c r="B99" s="42" t="s">
        <v>103</v>
      </c>
      <c r="C99" s="30"/>
      <c r="D99" s="17"/>
    </row>
    <row r="100" spans="1:10" s="5" customFormat="1" hidden="1">
      <c r="A100" s="49">
        <v>41040000</v>
      </c>
      <c r="B100" s="42" t="s">
        <v>68</v>
      </c>
      <c r="C100" s="30">
        <f>C101</f>
        <v>0</v>
      </c>
      <c r="D100" s="17">
        <f>D101</f>
        <v>0</v>
      </c>
      <c r="E100" s="73"/>
      <c r="F100" s="73"/>
      <c r="G100" s="73"/>
      <c r="H100" s="73"/>
      <c r="I100" s="73"/>
    </row>
    <row r="101" spans="1:10" s="1" customFormat="1" hidden="1">
      <c r="A101" s="49">
        <v>41040400</v>
      </c>
      <c r="B101" s="42" t="s">
        <v>69</v>
      </c>
      <c r="C101" s="30"/>
      <c r="D101" s="17"/>
      <c r="E101" s="80"/>
      <c r="F101" s="80"/>
      <c r="G101" s="80"/>
      <c r="H101" s="80"/>
      <c r="I101" s="80"/>
    </row>
    <row r="102" spans="1:10" s="5" customFormat="1" ht="26.45" customHeight="1">
      <c r="A102" s="102">
        <v>41050000</v>
      </c>
      <c r="B102" s="42" t="s">
        <v>70</v>
      </c>
      <c r="C102" s="17">
        <f>SUM(C103:C109)</f>
        <v>3870824</v>
      </c>
      <c r="D102" s="30">
        <f>SUM(D103:D109)</f>
        <v>873962</v>
      </c>
      <c r="E102" s="73"/>
      <c r="F102" s="73"/>
      <c r="G102" s="73"/>
      <c r="H102" s="73"/>
      <c r="I102" s="73"/>
    </row>
    <row r="103" spans="1:10" s="5" customFormat="1" ht="190.9" hidden="1" customHeight="1">
      <c r="A103" s="31">
        <v>41050400</v>
      </c>
      <c r="B103" s="32" t="s">
        <v>132</v>
      </c>
      <c r="C103" s="17"/>
      <c r="D103" s="15"/>
      <c r="E103" s="73"/>
      <c r="F103" s="73"/>
      <c r="G103" s="73"/>
      <c r="H103" s="73"/>
      <c r="I103" s="73"/>
    </row>
    <row r="104" spans="1:10" s="5" customFormat="1" ht="186" hidden="1" customHeight="1">
      <c r="A104" s="39">
        <v>41050600</v>
      </c>
      <c r="B104" s="42" t="s">
        <v>131</v>
      </c>
      <c r="C104" s="15"/>
      <c r="D104" s="15"/>
      <c r="E104" s="73"/>
      <c r="F104" s="73"/>
      <c r="G104" s="73"/>
      <c r="H104" s="73"/>
      <c r="I104" s="73"/>
    </row>
    <row r="105" spans="1:10" ht="40.9" customHeight="1">
      <c r="A105" s="50">
        <v>41051000</v>
      </c>
      <c r="B105" s="51" t="s">
        <v>71</v>
      </c>
      <c r="C105" s="59">
        <v>2059766</v>
      </c>
      <c r="D105" s="27">
        <v>459590</v>
      </c>
    </row>
    <row r="106" spans="1:10" ht="42.6" hidden="1" customHeight="1">
      <c r="A106" s="50">
        <v>41051200</v>
      </c>
      <c r="B106" s="51" t="s">
        <v>72</v>
      </c>
      <c r="C106" s="59"/>
      <c r="D106" s="27"/>
    </row>
    <row r="107" spans="1:10" ht="25.15" customHeight="1">
      <c r="A107" s="50">
        <v>41053900</v>
      </c>
      <c r="B107" s="51" t="s">
        <v>73</v>
      </c>
      <c r="C107" s="59">
        <v>1811058</v>
      </c>
      <c r="D107" s="27">
        <v>414372</v>
      </c>
    </row>
    <row r="108" spans="1:10" ht="55.9" hidden="1" customHeight="1">
      <c r="A108" s="50">
        <v>41056400</v>
      </c>
      <c r="B108" s="51" t="s">
        <v>133</v>
      </c>
      <c r="C108" s="59"/>
      <c r="D108" s="15"/>
    </row>
    <row r="109" spans="1:10" ht="39" hidden="1" customHeight="1">
      <c r="A109" s="50">
        <v>41057700</v>
      </c>
      <c r="B109" s="51" t="s">
        <v>130</v>
      </c>
      <c r="C109" s="59"/>
      <c r="D109" s="27"/>
    </row>
    <row r="110" spans="1:10" ht="23.25" customHeight="1">
      <c r="A110" s="114" t="s">
        <v>74</v>
      </c>
      <c r="B110" s="114"/>
      <c r="C110" s="38">
        <f>C10+C58+C87+C92</f>
        <v>1173216524</v>
      </c>
      <c r="D110" s="38">
        <f>D10+D58+D87+D92</f>
        <v>300311680.15999997</v>
      </c>
      <c r="E110" s="87">
        <f>856662654.27</f>
        <v>856662654.26999998</v>
      </c>
      <c r="F110" s="84">
        <v>934108445.42999995</v>
      </c>
      <c r="G110" s="84">
        <v>1074549052.77</v>
      </c>
      <c r="H110" s="84"/>
      <c r="J110" s="9"/>
    </row>
    <row r="111" spans="1:10" ht="24" customHeight="1">
      <c r="A111" s="36"/>
      <c r="B111" s="52" t="s">
        <v>75</v>
      </c>
      <c r="C111" s="53"/>
      <c r="D111" s="53"/>
      <c r="E111" s="88">
        <f>E110-C110</f>
        <v>-316553869.73000002</v>
      </c>
      <c r="F111" s="84">
        <f>F110-C110</f>
        <v>-239108078.57000005</v>
      </c>
      <c r="G111" s="84">
        <f>G110-D110</f>
        <v>774237372.61000001</v>
      </c>
      <c r="H111" s="84"/>
      <c r="I111" s="84"/>
      <c r="J111" s="84"/>
    </row>
    <row r="112" spans="1:10" ht="24" customHeight="1">
      <c r="A112" s="103">
        <v>10000000</v>
      </c>
      <c r="B112" s="95" t="s">
        <v>76</v>
      </c>
      <c r="C112" s="30">
        <f>C113</f>
        <v>940000</v>
      </c>
      <c r="D112" s="15">
        <f>D113</f>
        <v>253231.99</v>
      </c>
    </row>
    <row r="113" spans="1:9" s="6" customFormat="1" ht="20.45" customHeight="1">
      <c r="A113" s="54">
        <v>19000000</v>
      </c>
      <c r="B113" s="104" t="s">
        <v>77</v>
      </c>
      <c r="C113" s="30">
        <f>C114+C118</f>
        <v>940000</v>
      </c>
      <c r="D113" s="15">
        <f>D114+D118</f>
        <v>253231.99</v>
      </c>
      <c r="E113" s="75"/>
      <c r="F113" s="75"/>
      <c r="G113" s="75"/>
      <c r="H113" s="75"/>
      <c r="I113" s="75"/>
    </row>
    <row r="114" spans="1:9" s="5" customFormat="1" ht="20.45" customHeight="1">
      <c r="A114" s="54">
        <v>19010000</v>
      </c>
      <c r="B114" s="55" t="s">
        <v>78</v>
      </c>
      <c r="C114" s="30">
        <f>SUM(C115:C117)</f>
        <v>940000</v>
      </c>
      <c r="D114" s="15">
        <f>SUM(D115:D117)</f>
        <v>253231.99</v>
      </c>
      <c r="E114" s="73"/>
      <c r="F114" s="73"/>
      <c r="G114" s="73"/>
      <c r="H114" s="73"/>
      <c r="I114" s="73"/>
    </row>
    <row r="115" spans="1:9" ht="40.9" customHeight="1">
      <c r="A115" s="54">
        <v>19010100</v>
      </c>
      <c r="B115" s="55" t="s">
        <v>116</v>
      </c>
      <c r="C115" s="59">
        <v>100000</v>
      </c>
      <c r="D115" s="15">
        <v>34838.85</v>
      </c>
    </row>
    <row r="116" spans="1:9" s="1" customFormat="1" ht="19.899999999999999" customHeight="1">
      <c r="A116" s="54">
        <v>19010200</v>
      </c>
      <c r="B116" s="56" t="s">
        <v>79</v>
      </c>
      <c r="C116" s="59">
        <v>240000</v>
      </c>
      <c r="D116" s="15">
        <v>45647.9</v>
      </c>
      <c r="E116" s="80"/>
      <c r="F116" s="80"/>
      <c r="G116" s="80"/>
      <c r="H116" s="80"/>
      <c r="I116" s="80"/>
    </row>
    <row r="117" spans="1:9" ht="38.25" customHeight="1">
      <c r="A117" s="54">
        <v>19010300</v>
      </c>
      <c r="B117" s="56" t="s">
        <v>80</v>
      </c>
      <c r="C117" s="59">
        <v>600000</v>
      </c>
      <c r="D117" s="15">
        <v>172745.24</v>
      </c>
    </row>
    <row r="118" spans="1:9" ht="18.75" hidden="1" customHeight="1">
      <c r="A118" s="54">
        <v>19050000</v>
      </c>
      <c r="B118" s="55" t="s">
        <v>81</v>
      </c>
      <c r="C118" s="30"/>
      <c r="D118" s="15">
        <f>D119+D120</f>
        <v>0</v>
      </c>
    </row>
    <row r="119" spans="1:9" ht="35.25" hidden="1" customHeight="1">
      <c r="A119" s="54">
        <v>19050200</v>
      </c>
      <c r="B119" s="56" t="s">
        <v>82</v>
      </c>
      <c r="C119" s="30"/>
      <c r="D119" s="15"/>
    </row>
    <row r="120" spans="1:9" ht="35.25" hidden="1" customHeight="1">
      <c r="A120" s="54">
        <v>19050300</v>
      </c>
      <c r="B120" s="56" t="s">
        <v>83</v>
      </c>
      <c r="C120" s="17">
        <v>0</v>
      </c>
      <c r="D120" s="15"/>
    </row>
    <row r="121" spans="1:9" ht="27" customHeight="1">
      <c r="A121" s="54">
        <v>20000000</v>
      </c>
      <c r="B121" s="55" t="s">
        <v>84</v>
      </c>
      <c r="C121" s="17">
        <f>C122+C124+C129</f>
        <v>37613083.069999993</v>
      </c>
      <c r="D121" s="15">
        <f>D122+D124+D129</f>
        <v>5011682.5600000005</v>
      </c>
    </row>
    <row r="122" spans="1:9" ht="20.25" hidden="1" customHeight="1">
      <c r="A122" s="54">
        <v>21000000</v>
      </c>
      <c r="B122" s="55" t="s">
        <v>40</v>
      </c>
      <c r="C122" s="17">
        <f>C123</f>
        <v>0</v>
      </c>
      <c r="D122" s="17">
        <f>D123</f>
        <v>0</v>
      </c>
    </row>
    <row r="123" spans="1:9" ht="41.45" hidden="1" customHeight="1">
      <c r="A123" s="54">
        <v>21110000</v>
      </c>
      <c r="B123" s="55" t="s">
        <v>104</v>
      </c>
      <c r="C123" s="105">
        <v>0</v>
      </c>
      <c r="D123" s="15"/>
    </row>
    <row r="124" spans="1:9" ht="19.899999999999999" customHeight="1">
      <c r="A124" s="106">
        <v>24000000</v>
      </c>
      <c r="B124" s="106" t="s">
        <v>56</v>
      </c>
      <c r="C124" s="30">
        <f>C125+C128</f>
        <v>60000</v>
      </c>
      <c r="D124" s="15">
        <f>D125+D128</f>
        <v>30245.58</v>
      </c>
    </row>
    <row r="125" spans="1:9" ht="26.25" customHeight="1">
      <c r="A125" s="54">
        <v>24060000</v>
      </c>
      <c r="B125" s="55" t="s">
        <v>58</v>
      </c>
      <c r="C125" s="30">
        <f>C126+C127</f>
        <v>60000</v>
      </c>
      <c r="D125" s="15">
        <f>D126+D127</f>
        <v>30245.58</v>
      </c>
    </row>
    <row r="126" spans="1:9" ht="20.25" hidden="1" customHeight="1">
      <c r="A126" s="54">
        <v>24061600</v>
      </c>
      <c r="B126" s="55" t="s">
        <v>85</v>
      </c>
      <c r="C126" s="30"/>
      <c r="D126" s="15"/>
    </row>
    <row r="127" spans="1:9" ht="39" customHeight="1">
      <c r="A127" s="54">
        <v>24062100</v>
      </c>
      <c r="B127" s="56" t="s">
        <v>86</v>
      </c>
      <c r="C127" s="59">
        <v>60000</v>
      </c>
      <c r="D127" s="15">
        <v>30245.58</v>
      </c>
    </row>
    <row r="128" spans="1:9" ht="20.25" hidden="1" customHeight="1">
      <c r="A128" s="54">
        <v>24170000</v>
      </c>
      <c r="B128" s="56" t="s">
        <v>87</v>
      </c>
      <c r="C128" s="30"/>
      <c r="D128" s="15"/>
    </row>
    <row r="129" spans="1:5" ht="25.15" customHeight="1">
      <c r="A129" s="57">
        <v>25000000</v>
      </c>
      <c r="B129" s="57" t="s">
        <v>88</v>
      </c>
      <c r="C129" s="15">
        <f>C130+C135</f>
        <v>37553083.069999993</v>
      </c>
      <c r="D129" s="15">
        <f>D130+D135</f>
        <v>4981436.9800000004</v>
      </c>
      <c r="E129" s="89"/>
    </row>
    <row r="130" spans="1:5" ht="39.6" customHeight="1">
      <c r="A130" s="57">
        <v>25010000</v>
      </c>
      <c r="B130" s="43" t="s">
        <v>89</v>
      </c>
      <c r="C130" s="15">
        <f>C131+C132+C133+C134</f>
        <v>33958731.229999997</v>
      </c>
      <c r="D130" s="15">
        <f>D131+D132+D133+D134</f>
        <v>1383521.5100000002</v>
      </c>
    </row>
    <row r="131" spans="1:5" ht="27.6" hidden="1" customHeight="1">
      <c r="A131" s="57">
        <v>25010100</v>
      </c>
      <c r="B131" s="43" t="s">
        <v>90</v>
      </c>
      <c r="C131" s="17">
        <v>33958731.229999997</v>
      </c>
      <c r="D131" s="15">
        <v>1244129.6100000001</v>
      </c>
    </row>
    <row r="132" spans="1:5" ht="32.450000000000003" hidden="1" customHeight="1">
      <c r="A132" s="57">
        <v>25010200</v>
      </c>
      <c r="B132" s="43" t="s">
        <v>91</v>
      </c>
      <c r="C132" s="30"/>
      <c r="D132" s="15"/>
    </row>
    <row r="133" spans="1:5" ht="39" hidden="1" customHeight="1">
      <c r="A133" s="57">
        <v>25010300</v>
      </c>
      <c r="B133" s="43" t="s">
        <v>102</v>
      </c>
      <c r="C133" s="17"/>
      <c r="D133" s="15">
        <v>61222.1</v>
      </c>
    </row>
    <row r="134" spans="1:5" ht="22.15" hidden="1" customHeight="1">
      <c r="A134" s="57">
        <v>25010400</v>
      </c>
      <c r="B134" s="43" t="s">
        <v>92</v>
      </c>
      <c r="C134" s="17"/>
      <c r="D134" s="15">
        <v>78169.8</v>
      </c>
    </row>
    <row r="135" spans="1:5" ht="20.45" customHeight="1">
      <c r="A135" s="57">
        <v>25020000</v>
      </c>
      <c r="B135" s="43" t="s">
        <v>93</v>
      </c>
      <c r="C135" s="107">
        <f>C136+C137</f>
        <v>3594351.84</v>
      </c>
      <c r="D135" s="107">
        <f>D136+D137</f>
        <v>3597915.47</v>
      </c>
    </row>
    <row r="136" spans="1:5" ht="21" hidden="1" customHeight="1">
      <c r="A136" s="57">
        <v>25020100</v>
      </c>
      <c r="B136" s="43" t="s">
        <v>94</v>
      </c>
      <c r="C136" s="58">
        <v>3594351.84</v>
      </c>
      <c r="D136" s="15">
        <v>2998779.31</v>
      </c>
    </row>
    <row r="137" spans="1:5" ht="73.900000000000006" hidden="1" customHeight="1">
      <c r="A137" s="57">
        <v>25020200</v>
      </c>
      <c r="B137" s="43" t="s">
        <v>105</v>
      </c>
      <c r="C137" s="58"/>
      <c r="D137" s="15">
        <v>599136.16</v>
      </c>
    </row>
    <row r="138" spans="1:5" ht="22.9" customHeight="1">
      <c r="A138" s="54">
        <v>30000000</v>
      </c>
      <c r="B138" s="55" t="s">
        <v>59</v>
      </c>
      <c r="C138" s="30">
        <f>C139+C141</f>
        <v>150000</v>
      </c>
      <c r="D138" s="15">
        <f>D139+D141</f>
        <v>425539.31</v>
      </c>
    </row>
    <row r="139" spans="1:5" ht="19.899999999999999" customHeight="1">
      <c r="A139" s="54">
        <v>31000000</v>
      </c>
      <c r="B139" s="56" t="s">
        <v>60</v>
      </c>
      <c r="C139" s="30">
        <f>C140</f>
        <v>100000</v>
      </c>
      <c r="D139" s="15">
        <f>D140</f>
        <v>3.56</v>
      </c>
    </row>
    <row r="140" spans="1:5" ht="37.15" customHeight="1">
      <c r="A140" s="54">
        <v>31030000</v>
      </c>
      <c r="B140" s="56" t="s">
        <v>95</v>
      </c>
      <c r="C140" s="30">
        <v>100000</v>
      </c>
      <c r="D140" s="15">
        <v>3.56</v>
      </c>
    </row>
    <row r="141" spans="1:5" ht="18.600000000000001" customHeight="1">
      <c r="A141" s="54">
        <v>33000000</v>
      </c>
      <c r="B141" s="56" t="s">
        <v>96</v>
      </c>
      <c r="C141" s="30">
        <f>C142</f>
        <v>50000</v>
      </c>
      <c r="D141" s="17">
        <f>D142</f>
        <v>425535.75</v>
      </c>
    </row>
    <row r="142" spans="1:5" ht="19.899999999999999" customHeight="1">
      <c r="A142" s="54">
        <v>33010000</v>
      </c>
      <c r="B142" s="56" t="s">
        <v>97</v>
      </c>
      <c r="C142" s="30">
        <f>C143</f>
        <v>50000</v>
      </c>
      <c r="D142" s="17">
        <f>D143</f>
        <v>425535.75</v>
      </c>
    </row>
    <row r="143" spans="1:5" ht="61.9" customHeight="1">
      <c r="A143" s="54">
        <v>33010100</v>
      </c>
      <c r="B143" s="56" t="s">
        <v>106</v>
      </c>
      <c r="C143" s="59">
        <v>50000</v>
      </c>
      <c r="D143" s="15">
        <v>425535.75</v>
      </c>
    </row>
    <row r="144" spans="1:5" ht="23.45" customHeight="1">
      <c r="A144" s="39">
        <v>40000000</v>
      </c>
      <c r="B144" s="108" t="s">
        <v>64</v>
      </c>
      <c r="C144" s="30">
        <f>C145</f>
        <v>1307160</v>
      </c>
      <c r="D144" s="109">
        <f>D145</f>
        <v>0</v>
      </c>
    </row>
    <row r="145" spans="1:10" ht="20.45" customHeight="1">
      <c r="A145" s="39">
        <v>41000000</v>
      </c>
      <c r="B145" s="40" t="s">
        <v>65</v>
      </c>
      <c r="C145" s="30">
        <f>C146</f>
        <v>1307160</v>
      </c>
      <c r="D145" s="109">
        <f>D146</f>
        <v>0</v>
      </c>
    </row>
    <row r="146" spans="1:10" ht="25.9" customHeight="1">
      <c r="A146" s="39">
        <v>41050000</v>
      </c>
      <c r="B146" s="40" t="s">
        <v>70</v>
      </c>
      <c r="C146" s="30">
        <f>SUM(C147:C151)</f>
        <v>1307160</v>
      </c>
      <c r="D146" s="110">
        <f>SUM(D147:D151)</f>
        <v>0</v>
      </c>
    </row>
    <row r="147" spans="1:10" s="1" customFormat="1" ht="37.5">
      <c r="A147" s="39">
        <v>41051100</v>
      </c>
      <c r="B147" s="40" t="s">
        <v>137</v>
      </c>
      <c r="C147" s="30">
        <v>1307160</v>
      </c>
      <c r="D147" s="30"/>
      <c r="E147" s="80"/>
      <c r="F147" s="80"/>
      <c r="G147" s="80"/>
      <c r="H147" s="80"/>
      <c r="I147" s="80"/>
    </row>
    <row r="148" spans="1:10" s="1" customFormat="1" ht="22.9" hidden="1" customHeight="1">
      <c r="A148" s="39">
        <v>41053900</v>
      </c>
      <c r="B148" s="40" t="s">
        <v>73</v>
      </c>
      <c r="C148" s="30"/>
      <c r="D148" s="30"/>
      <c r="E148" s="80"/>
      <c r="F148" s="80"/>
      <c r="G148" s="80"/>
      <c r="H148" s="80"/>
      <c r="I148" s="80"/>
    </row>
    <row r="149" spans="1:10" hidden="1">
      <c r="A149" s="54"/>
      <c r="B149" s="51"/>
      <c r="C149" s="30"/>
      <c r="D149" s="15"/>
    </row>
    <row r="150" spans="1:10" hidden="1">
      <c r="A150" s="54"/>
      <c r="B150" s="51"/>
      <c r="C150" s="30"/>
      <c r="D150" s="15"/>
    </row>
    <row r="151" spans="1:10" hidden="1">
      <c r="A151" s="54"/>
      <c r="B151" s="51"/>
      <c r="C151" s="30"/>
      <c r="D151" s="15"/>
    </row>
    <row r="152" spans="1:10" ht="19.899999999999999" customHeight="1">
      <c r="A152" s="54">
        <v>50000000</v>
      </c>
      <c r="B152" s="56" t="s">
        <v>98</v>
      </c>
      <c r="C152" s="30">
        <f>C153</f>
        <v>1550000</v>
      </c>
      <c r="D152" s="15">
        <f>D153</f>
        <v>776768.46</v>
      </c>
    </row>
    <row r="153" spans="1:10" ht="38.450000000000003" customHeight="1">
      <c r="A153" s="54">
        <v>50110000</v>
      </c>
      <c r="B153" s="56" t="s">
        <v>99</v>
      </c>
      <c r="C153" s="30">
        <v>1550000</v>
      </c>
      <c r="D153" s="15">
        <v>776768.46</v>
      </c>
    </row>
    <row r="154" spans="1:10" ht="22.9" customHeight="1">
      <c r="A154" s="115" t="s">
        <v>74</v>
      </c>
      <c r="B154" s="115"/>
      <c r="C154" s="37">
        <f>C152+C138+C144+C121+C112</f>
        <v>41560243.069999993</v>
      </c>
      <c r="D154" s="38">
        <f>D152+D138+D121+D112+D146</f>
        <v>6467222.3200000003</v>
      </c>
      <c r="F154" s="84"/>
      <c r="G154" s="84"/>
      <c r="H154" s="65">
        <v>11358454.199999999</v>
      </c>
    </row>
    <row r="155" spans="1:10" ht="29.45" customHeight="1">
      <c r="A155" s="111" t="s">
        <v>100</v>
      </c>
      <c r="B155" s="111"/>
      <c r="C155" s="38">
        <f>C154+C110</f>
        <v>1214776767.0699999</v>
      </c>
      <c r="D155" s="38">
        <f>D154+D110</f>
        <v>306778902.47999996</v>
      </c>
      <c r="F155" s="84"/>
      <c r="G155" s="84"/>
      <c r="H155" s="84">
        <f>D154-H154</f>
        <v>-4891231.879999999</v>
      </c>
      <c r="J155" s="9"/>
    </row>
    <row r="156" spans="1:10" s="29" customFormat="1" ht="72.599999999999994" customHeight="1">
      <c r="A156" s="28" t="s">
        <v>140</v>
      </c>
      <c r="B156" s="28"/>
      <c r="D156" s="61" t="s">
        <v>141</v>
      </c>
      <c r="E156" s="90"/>
      <c r="F156" s="90"/>
      <c r="G156" s="90"/>
      <c r="H156" s="90"/>
      <c r="I156" s="90"/>
    </row>
    <row r="158" spans="1:10" ht="19.899999999999999" customHeight="1">
      <c r="A158" s="26"/>
      <c r="B158" s="26"/>
      <c r="C158" s="16"/>
      <c r="D158" s="16"/>
      <c r="F158" s="84"/>
      <c r="G158" s="84"/>
      <c r="H158" s="84"/>
    </row>
    <row r="159" spans="1:10" ht="13.9" customHeight="1">
      <c r="A159" s="7"/>
      <c r="B159" s="8"/>
      <c r="C159" s="16"/>
      <c r="D159" s="18"/>
      <c r="E159" s="84"/>
    </row>
  </sheetData>
  <sheetProtection selectLockedCells="1" selectUnlockedCells="1"/>
  <mergeCells count="5">
    <mergeCell ref="A155:B155"/>
    <mergeCell ref="C2:D2"/>
    <mergeCell ref="A5:D5"/>
    <mergeCell ref="A110:B110"/>
    <mergeCell ref="A154:B154"/>
  </mergeCells>
  <phoneticPr fontId="14" type="noConversion"/>
  <conditionalFormatting sqref="D91 D13:D15 D65:D68 D19 D24 D28 D30:D31 D36:D43 D45 D47 D49:D50 D55:D57 D61 D71:D74 D77 D79:D81 D85 D98 D105:D109 C104">
    <cfRule type="expression" dxfId="5" priority="80" stopIfTrue="1">
      <formula>XFB13=1</formula>
    </cfRule>
  </conditionalFormatting>
  <conditionalFormatting sqref="D31 D115:D117 D127 D131 D133:D134 D136:D137 C13:C15 C65:C68 C19 C24 C28 C30:C33 C36:C43 C45 C47 C49:C50 C55:C57 C61 C72:C74 C77 C79:C81 C85 C97:C98 C105:C109 C95">
    <cfRule type="expression" dxfId="4" priority="118" stopIfTrue="1">
      <formula>XFC13=1</formula>
    </cfRule>
  </conditionalFormatting>
  <conditionalFormatting sqref="B96:B97">
    <cfRule type="expression" dxfId="3" priority="79" stopIfTrue="1">
      <formula>XFD96=1</formula>
    </cfRule>
  </conditionalFormatting>
  <conditionalFormatting sqref="A96:A97">
    <cfRule type="expression" dxfId="2" priority="72" stopIfTrue="1">
      <formula>XFD96=1</formula>
    </cfRule>
  </conditionalFormatting>
  <conditionalFormatting sqref="C115:C117 C127 C143">
    <cfRule type="expression" dxfId="1" priority="66" stopIfTrue="1">
      <formula>XFD115=1</formula>
    </cfRule>
  </conditionalFormatting>
  <conditionalFormatting sqref="D13:D16 D65:D68 D19 D32:D33 D36:D45 D49:D50 D55:D57 D61 D71:D75 D77 D85:D86 D91 D95 D103:D109 D115:D117 D127 D131:D134 D136:D137 D140 D143 D153">
    <cfRule type="expression" dxfId="0" priority="58" stopIfTrue="1">
      <formula>XFA13=1</formula>
    </cfRule>
  </conditionalFormatting>
  <pageMargins left="1.1811023622047245" right="0.19685039370078741" top="0.39370078740157483" bottom="0.19685039370078741" header="0.51181102362204722" footer="0.51181102362204722"/>
  <pageSetup paperSize="9" scale="5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cp:lastModifiedBy>admin</cp:lastModifiedBy>
  <cp:lastPrinted>2024-04-11T11:01:16Z</cp:lastPrinted>
  <dcterms:created xsi:type="dcterms:W3CDTF">2020-09-21T10:01:22Z</dcterms:created>
  <dcterms:modified xsi:type="dcterms:W3CDTF">2024-04-12T05:43:10Z</dcterms:modified>
</cp:coreProperties>
</file>