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90" yWindow="-60" windowWidth="11370" windowHeight="10110" tabRatio="500"/>
  </bookViews>
  <sheets>
    <sheet name="Лист1" sheetId="1" r:id="rId1"/>
  </sheets>
  <externalReferences>
    <externalReference r:id="rId2"/>
  </externalReferences>
  <definedNames>
    <definedName name="_xlnm.Print_Titles" localSheetId="0">Лист1!$7:$8</definedName>
    <definedName name="_xlnm.Print_Area" localSheetId="0">Лист1!$A$1:$D$158</definedName>
  </definedNames>
  <calcPr calcId="125725" fullCalcOnLoad="1"/>
</workbook>
</file>

<file path=xl/calcChain.xml><?xml version="1.0" encoding="utf-8"?>
<calcChain xmlns="http://schemas.openxmlformats.org/spreadsheetml/2006/main">
  <c r="C129" i="1"/>
  <c r="J110"/>
  <c r="D145"/>
  <c r="C144"/>
  <c r="C143"/>
  <c r="I156"/>
  <c r="C145"/>
  <c r="D63"/>
  <c r="C63"/>
  <c r="C148"/>
  <c r="C35"/>
  <c r="C27"/>
  <c r="C29"/>
  <c r="C31"/>
  <c r="C12"/>
  <c r="D148"/>
  <c r="D141"/>
  <c r="D140"/>
  <c r="D137"/>
  <c r="D138"/>
  <c r="D101"/>
  <c r="C85"/>
  <c r="C83"/>
  <c r="D95"/>
  <c r="C95"/>
  <c r="C101"/>
  <c r="D23"/>
  <c r="E109"/>
  <c r="D97"/>
  <c r="D94"/>
  <c r="D93"/>
  <c r="C97"/>
  <c r="C94"/>
  <c r="C93"/>
  <c r="D31"/>
  <c r="D29"/>
  <c r="C121"/>
  <c r="D85"/>
  <c r="D83"/>
  <c r="C21"/>
  <c r="D21"/>
  <c r="D134"/>
  <c r="C134"/>
  <c r="D129"/>
  <c r="D121"/>
  <c r="D124"/>
  <c r="D123"/>
  <c r="D90"/>
  <c r="D89"/>
  <c r="D88"/>
  <c r="D60"/>
  <c r="C23"/>
  <c r="C20"/>
  <c r="C60"/>
  <c r="D12"/>
  <c r="D48"/>
  <c r="D18"/>
  <c r="D27"/>
  <c r="D35"/>
  <c r="D46"/>
  <c r="D51"/>
  <c r="D53"/>
  <c r="D71"/>
  <c r="C71"/>
  <c r="C77"/>
  <c r="C79"/>
  <c r="C124"/>
  <c r="C123"/>
  <c r="C18"/>
  <c r="C46"/>
  <c r="C48"/>
  <c r="C53"/>
  <c r="D77"/>
  <c r="D79"/>
  <c r="C90"/>
  <c r="C89"/>
  <c r="C88"/>
  <c r="C113"/>
  <c r="C112"/>
  <c r="C111"/>
  <c r="D113"/>
  <c r="D112"/>
  <c r="D111"/>
  <c r="D117"/>
  <c r="C138"/>
  <c r="C141"/>
  <c r="C140"/>
  <c r="C154"/>
  <c r="D154"/>
  <c r="D20"/>
  <c r="C128"/>
  <c r="C137"/>
  <c r="C120"/>
  <c r="C156"/>
  <c r="C70"/>
  <c r="C11"/>
  <c r="C26"/>
  <c r="C59"/>
  <c r="C58"/>
  <c r="C109"/>
  <c r="C34"/>
  <c r="C10"/>
  <c r="D144"/>
  <c r="D143"/>
  <c r="D128"/>
  <c r="D120"/>
  <c r="D156"/>
  <c r="D70"/>
  <c r="E110"/>
  <c r="F110"/>
  <c r="I110"/>
  <c r="D59"/>
  <c r="D34"/>
  <c r="D26"/>
  <c r="D11"/>
  <c r="D58"/>
  <c r="D10"/>
  <c r="D109"/>
  <c r="G110"/>
  <c r="J157"/>
  <c r="H157"/>
  <c r="D157"/>
  <c r="I157"/>
  <c r="C157"/>
</calcChain>
</file>

<file path=xl/sharedStrings.xml><?xml version="1.0" encoding="utf-8"?>
<sst xmlns="http://schemas.openxmlformats.org/spreadsheetml/2006/main" count="158" uniqueCount="144">
  <si>
    <t>Код доходів</t>
  </si>
  <si>
    <t>Доходи</t>
  </si>
  <si>
    <t>Загальний фонд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</si>
  <si>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</si>
  <si>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</si>
  <si>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</si>
  <si>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</si>
  <si>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</si>
  <si>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</si>
  <si>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</si>
  <si>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</si>
  <si>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</si>
  <si>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</si>
  <si>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</si>
  <si>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</si>
  <si>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 xml:space="preserve">Акцизний податок з ввезених на митну територіюУкраїни підакцизних товарів (продукції) 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</si>
  <si>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</si>
  <si>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</si>
  <si>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</si>
  <si>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</si>
  <si>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</si>
  <si>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</si>
  <si>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</si>
  <si>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</si>
  <si>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</si>
  <si>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</si>
  <si>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</si>
  <si>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</si>
  <si>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</si>
  <si>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</si>
  <si>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</si>
  <si>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</si>
  <si>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</si>
  <si>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справлявся до 1 січня 2015 року</t>
  </si>
  <si>
    <t>Єдиний податок</t>
  </si>
  <si>
    <t>Єдиний податок  з фізичних осіб, нарахований до 1 січня 2011 року</t>
  </si>
  <si>
    <t>Єдиний податок 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</si>
  <si>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</si>
  <si>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</si>
  <si>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</si>
  <si>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</si>
  <si>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</si>
  <si>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</si>
  <si>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</si>
  <si>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</si>
  <si>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</si>
  <si>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</si>
  <si>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</si>
  <si>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</si>
  <si>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</si>
  <si>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</si>
  <si>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</si>
  <si>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</si>
  <si>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</si>
  <si>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</si>
  <si>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</si>
  <si>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</si>
  <si>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</si>
  <si>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</si>
  <si>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</si>
  <si>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</si>
  <si>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</si>
  <si>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 від реалізації безхазяйного майна, знахідок, спадкового майна, майна, одержаного територіальною громадаю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</si>
  <si>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</si>
  <si>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</si>
  <si>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</si>
  <si>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</si>
  <si>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</si>
  <si>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Інші дотації з місцевого бюджету</t>
  </si>
  <si>
    <t xml:space="preserve"> 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</si>
  <si>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</si>
  <si>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</si>
  <si>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 xml:space="preserve">Інші субвенції з місцевого бюджету </t>
  </si>
  <si>
    <t>Усього</t>
  </si>
  <si>
    <t>Спеціальний фонд</t>
  </si>
  <si>
    <t xml:space="preserve">Податкові надходження </t>
  </si>
  <si>
    <t>Інші податки та збори</t>
  </si>
  <si>
    <t>Екологічний 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</si>
  <si>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</si>
  <si>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</si>
  <si>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</si>
  <si>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Інші збори за забруднення навколишнього природного середовища до Фонду охорони навколишнього природного середовища</t>
  </si>
  <si>
    <t>Надходження від сплати збору за забруднення навколишнього природного середовища фізичними особами</t>
  </si>
  <si>
    <t xml:space="preserve">Неподаткові надходження </t>
  </si>
  <si>
    <t>Інші надходження до фондів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</si>
  <si>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</si>
  <si>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</si>
  <si>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</si>
  <si>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</si>
  <si>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надається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</si>
  <si>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</si>
  <si>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</si>
  <si>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</si>
  <si>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</si>
  <si>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</si>
  <si>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 від продажу землі і нематеріальних активів</t>
  </si>
  <si>
    <t xml:space="preserve">Кошти  від продажу землі 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</si>
  <si>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</si>
  <si>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</si>
  <si>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</t>
  </si>
  <si>
    <t>Рентна плата за користування надрами для видобування корисних копалин місцевого значення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</si>
  <si>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</si>
  <si>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</si>
  <si>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</si>
  <si>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</si>
  <si>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Республики Крим</t>
  </si>
  <si>
    <t xml:space="preserve"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 </t>
  </si>
  <si>
    <t>Рентна плата за користування надрами загальнодержавного значення</t>
  </si>
  <si>
    <t>Рентна плата за користування надрами для видовування інших користних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</si>
  <si>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</si>
  <si>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</si>
  <si>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Збір за провадження торгівельної діяльності (роздрібна, оптова, валютними цінностями, ресторанне господарство, із придбанням торгового патенту), що справлявся до 1 січня 2015 року</t>
  </si>
  <si>
    <t>Плата за скорочення термінів надання послуг у сфері державної реєстрації речових прав на нерухоме  майно та їх обтяжень і державної реєстрації  юридичних осіб, фізичних осіб - підприємців та громадських формувань, а також плата  за надання інших платних послуг, пов'язаних з такою державною реєстрацією</t>
  </si>
  <si>
    <t xml:space="preserve">Надходження від орендної плати за користування майновим комплексом та іншим майном, що перебуває в комунальній власності </t>
  </si>
  <si>
    <t>Кошти за шкоду, що заподіяна на земельних  ділянках державної та комунальної власності, які не надані у користування та не передані у власність, внаслідок їх самовільного зайняття, 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 якості грунтовго покриву тощо та за неодержання доходів у звязку з тимчасовим невикористанням земельних ділянок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</si>
  <si>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</si>
  <si>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41040000</t>
  </si>
  <si>
    <t>Дотації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</si>
  <si>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</si>
  <si>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 xml:space="preserve">                     грн</t>
  </si>
  <si>
    <t>Акцизний податок з реалізації виробниками та /або імпортерами, у тому числі в роздрійній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</t>
  </si>
  <si>
    <t>Акцизний податок з реалізації суб'єктами господарювання 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</si>
  <si>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      Додаток 1</t>
  </si>
  <si>
    <t xml:space="preserve">      від                     </t>
  </si>
  <si>
    <t xml:space="preserve">      №  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</si>
  <si>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</si>
  <si>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</si>
  <si>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</si>
  <si>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Податок на доходи фізичних осіб із доходів спеціалістів резидента Дія Сіті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</si>
  <si>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</si>
  <si>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</si>
  <si>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</si>
  <si>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</si>
  <si>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</si>
  <si>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Уточнений план 
на 2024 рік</t>
  </si>
  <si>
    <t>Субвенція з місцевого бюджету за рахунок залишку коштів освітньої субвенції, що утворилася на початок бюджетного періоду</t>
  </si>
  <si>
    <t xml:space="preserve">Звіт про виконання бюджету Павлоградської міської територіальної громади за І півріччя 2024 року </t>
  </si>
  <si>
    <t>Виконано за 
І півріччя
2024 року</t>
  </si>
  <si>
    <t>Субвенція з державного бюджету місцевим бюджетам на реалізацію проектів в рамках Програми з відновлення України</t>
  </si>
  <si>
    <t>Субвенція з державного бюджету місцевим бюджетам на реалізацію проектів (об'єктів, заходів), спрямованих на ліквідацію наслідків збройної агресії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</si>
  <si>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</si>
  <si>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 xml:space="preserve">      до рішення виконавчого комітету</t>
  </si>
  <si>
    <t>Начальник фінансового управління</t>
  </si>
  <si>
    <t>Раїса РОЇК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</si>
</sst>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i/>
      <sz val="14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4"/>
      <color indexed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9" fillId="0" borderId="0"/>
  </cellStyleXfs>
  <cellXfs count="118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vertical="top" wrapText="1" shrinkToFi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vertical="top" wrapText="1" shrinkToFit="1"/>
    </xf>
    <xf numFmtId="0" fontId="1" fillId="0" borderId="1" xfId="0" applyNumberFormat="1" applyFont="1" applyFill="1" applyBorder="1" applyAlignment="1">
      <alignment vertical="top" wrapText="1" shrinkToFit="1"/>
    </xf>
    <xf numFmtId="0" fontId="1" fillId="3" borderId="1" xfId="0" applyFont="1" applyFill="1" applyBorder="1" applyAlignment="1"/>
    <xf numFmtId="0" fontId="1" fillId="0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horizontal="left" vertical="top" wrapText="1" shrinkToFit="1"/>
    </xf>
    <xf numFmtId="0" fontId="4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5" fillId="2" borderId="0" xfId="0" applyFont="1" applyFill="1"/>
    <xf numFmtId="0" fontId="6" fillId="2" borderId="0" xfId="0" applyNumberFormat="1" applyFont="1" applyFill="1" applyBorder="1" applyAlignment="1" applyProtection="1">
      <alignment vertical="top" wrapText="1"/>
    </xf>
    <xf numFmtId="0" fontId="3" fillId="2" borderId="0" xfId="0" applyFont="1" applyFill="1" applyBorder="1"/>
    <xf numFmtId="0" fontId="3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8" fillId="2" borderId="0" xfId="0" applyNumberFormat="1" applyFont="1" applyFill="1" applyBorder="1" applyAlignment="1" applyProtection="1">
      <alignment vertical="top" wrapText="1"/>
    </xf>
    <xf numFmtId="0" fontId="0" fillId="2" borderId="0" xfId="0" applyFont="1" applyFill="1" applyBorder="1"/>
    <xf numFmtId="0" fontId="0" fillId="2" borderId="0" xfId="0" applyFont="1" applyFill="1"/>
    <xf numFmtId="0" fontId="10" fillId="2" borderId="0" xfId="0" applyFont="1" applyFill="1"/>
    <xf numFmtId="3" fontId="12" fillId="2" borderId="0" xfId="1" applyNumberFormat="1" applyFont="1" applyFill="1" applyBorder="1" applyAlignment="1" applyProtection="1"/>
    <xf numFmtId="4" fontId="3" fillId="2" borderId="0" xfId="0" applyNumberFormat="1" applyFont="1" applyFill="1"/>
    <xf numFmtId="4" fontId="0" fillId="2" borderId="0" xfId="0" applyNumberFormat="1" applyFill="1"/>
    <xf numFmtId="0" fontId="2" fillId="2" borderId="0" xfId="0" applyFont="1" applyFill="1"/>
    <xf numFmtId="0" fontId="1" fillId="2" borderId="0" xfId="0" applyFont="1" applyFill="1"/>
    <xf numFmtId="2" fontId="0" fillId="3" borderId="0" xfId="0" applyNumberFormat="1" applyFill="1"/>
    <xf numFmtId="2" fontId="0" fillId="2" borderId="0" xfId="0" applyNumberFormat="1" applyFill="1"/>
    <xf numFmtId="4" fontId="13" fillId="2" borderId="0" xfId="0" applyNumberFormat="1" applyFont="1" applyFill="1" applyBorder="1" applyAlignment="1">
      <alignment vertical="top"/>
    </xf>
    <xf numFmtId="0" fontId="17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top" wrapText="1" shrinkToFit="1"/>
    </xf>
    <xf numFmtId="0" fontId="1" fillId="3" borderId="1" xfId="0" applyNumberFormat="1" applyFont="1" applyFill="1" applyBorder="1" applyAlignment="1" applyProtection="1">
      <alignment vertical="top" wrapText="1" shrinkToFit="1"/>
    </xf>
    <xf numFmtId="4" fontId="1" fillId="0" borderId="1" xfId="0" applyNumberFormat="1" applyFont="1" applyBorder="1" applyAlignment="1">
      <alignment vertical="center" wrapText="1" shrinkToFit="1"/>
    </xf>
    <xf numFmtId="0" fontId="1" fillId="3" borderId="1" xfId="0" applyNumberFormat="1" applyFont="1" applyFill="1" applyBorder="1" applyAlignment="1">
      <alignment vertical="top" wrapText="1" shrinkToFi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left" vertical="top" wrapText="1"/>
    </xf>
    <xf numFmtId="4" fontId="17" fillId="2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alignment vertical="top" wrapText="1" shrinkToFi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3" fontId="0" fillId="2" borderId="0" xfId="0" applyNumberFormat="1" applyFill="1"/>
    <xf numFmtId="3" fontId="1" fillId="4" borderId="1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vertical="center"/>
    </xf>
    <xf numFmtId="2" fontId="1" fillId="4" borderId="0" xfId="0" applyNumberFormat="1" applyFont="1" applyFill="1" applyAlignment="1">
      <alignment horizontal="left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4" fontId="2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1" fillId="4" borderId="0" xfId="0" applyNumberFormat="1" applyFont="1" applyFill="1" applyAlignment="1">
      <alignment horizontal="left" vertical="center"/>
    </xf>
    <xf numFmtId="0" fontId="15" fillId="0" borderId="0" xfId="0" applyFont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2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darchuk\d\&#1052;&#1086;&#1080;%20&#1076;&#1086;&#1082;&#1091;&#1084;&#1077;&#1085;&#1090;&#1099;\&#1041;&#1070;&#1044;&#1046;&#1045;&#1058;%202024\&#1059;&#1058;&#1054;&#1063;%209%20&#1074;&#1080;&#1082;%2026.06.2024\&#1044;&#1086;&#1076;&#1072;&#1090;&#1086;&#1082;%201-9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.1"/>
    </sheetNames>
    <sheetDataSet>
      <sheetData sheetId="0">
        <row r="143">
          <cell r="E143">
            <v>166779589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1"/>
  <sheetViews>
    <sheetView tabSelected="1" view="pageBreakPreview" topLeftCell="A143" zoomScale="54" zoomScaleNormal="63" zoomScaleSheetLayoutView="54" workbookViewId="0">
      <selection activeCell="B149" sqref="B149"/>
    </sheetView>
  </sheetViews>
  <sheetFormatPr defaultColWidth="9" defaultRowHeight="18.75"/>
  <cols>
    <col min="1" max="1" width="13.140625" style="1" customWidth="1"/>
    <col min="2" max="2" width="114.7109375" style="1" customWidth="1"/>
    <col min="3" max="3" width="23.85546875" style="105" customWidth="1"/>
    <col min="4" max="4" width="22.7109375" style="112" customWidth="1"/>
    <col min="5" max="5" width="18.28515625" style="41" hidden="1" customWidth="1"/>
    <col min="6" max="7" width="18.140625" style="41" hidden="1" customWidth="1"/>
    <col min="8" max="8" width="15.7109375" style="41" hidden="1" customWidth="1"/>
    <col min="9" max="9" width="26.28515625" style="41" hidden="1" customWidth="1"/>
    <col min="10" max="10" width="16.85546875" hidden="1" customWidth="1"/>
    <col min="11" max="11" width="0" hidden="1" customWidth="1"/>
  </cols>
  <sheetData>
    <row r="1" spans="1:9" ht="14.45" customHeight="1">
      <c r="A1" s="3"/>
      <c r="B1" s="10"/>
      <c r="C1" s="82" t="s">
        <v>122</v>
      </c>
      <c r="D1" s="106"/>
      <c r="E1" s="40"/>
      <c r="F1" s="40"/>
      <c r="G1" s="40"/>
    </row>
    <row r="2" spans="1:9" ht="16.899999999999999" customHeight="1">
      <c r="A2" s="3"/>
      <c r="B2" s="10"/>
      <c r="C2" s="114" t="s">
        <v>141</v>
      </c>
      <c r="D2" s="114"/>
      <c r="E2" s="40"/>
      <c r="F2" s="40"/>
      <c r="G2" s="40"/>
    </row>
    <row r="3" spans="1:9" ht="22.15" customHeight="1">
      <c r="A3" s="3"/>
      <c r="B3" s="10"/>
      <c r="C3" s="83" t="s">
        <v>123</v>
      </c>
      <c r="D3" s="106"/>
      <c r="E3" s="40"/>
      <c r="F3" s="40"/>
      <c r="G3" s="40"/>
    </row>
    <row r="4" spans="1:9" ht="22.15" customHeight="1">
      <c r="A4" s="3"/>
      <c r="B4" s="10"/>
      <c r="C4" s="83" t="s">
        <v>124</v>
      </c>
      <c r="D4" s="106"/>
      <c r="E4" s="40"/>
      <c r="F4" s="40"/>
      <c r="G4" s="40"/>
    </row>
    <row r="5" spans="1:9" ht="24.6" customHeight="1">
      <c r="A5" s="115" t="s">
        <v>136</v>
      </c>
      <c r="B5" s="115"/>
      <c r="C5" s="115"/>
      <c r="D5" s="115"/>
      <c r="E5" s="40"/>
      <c r="F5" s="40"/>
      <c r="G5" s="40"/>
    </row>
    <row r="6" spans="1:9" ht="19.5" customHeight="1">
      <c r="A6" s="2"/>
      <c r="B6" s="2"/>
      <c r="C6" s="84"/>
      <c r="D6" s="107" t="s">
        <v>119</v>
      </c>
      <c r="E6" s="42"/>
      <c r="F6" s="42"/>
      <c r="G6" s="42"/>
    </row>
    <row r="7" spans="1:9" ht="62.45" customHeight="1">
      <c r="A7" s="14" t="s">
        <v>0</v>
      </c>
      <c r="B7" s="15" t="s">
        <v>1</v>
      </c>
      <c r="C7" s="85" t="s">
        <v>134</v>
      </c>
      <c r="D7" s="108" t="s">
        <v>137</v>
      </c>
      <c r="E7" s="43"/>
    </row>
    <row r="8" spans="1:9" ht="26.25" customHeight="1">
      <c r="A8" s="69">
        <v>1</v>
      </c>
      <c r="B8" s="70">
        <v>2</v>
      </c>
      <c r="C8" s="86">
        <v>3</v>
      </c>
      <c r="D8" s="109">
        <v>4</v>
      </c>
      <c r="E8" s="43"/>
    </row>
    <row r="9" spans="1:9" ht="22.5">
      <c r="A9" s="21"/>
      <c r="B9" s="64" t="s">
        <v>2</v>
      </c>
      <c r="C9" s="87"/>
      <c r="D9" s="110"/>
      <c r="E9" s="43"/>
    </row>
    <row r="10" spans="1:9" ht="19.5" customHeight="1">
      <c r="A10" s="23">
        <v>10000000</v>
      </c>
      <c r="B10" s="34" t="s">
        <v>3</v>
      </c>
      <c r="C10" s="81">
        <f>C11+C26+C34+C20</f>
        <v>959349410</v>
      </c>
      <c r="D10" s="95">
        <f>D11+D26+D34+D20</f>
        <v>509074025.65999997</v>
      </c>
      <c r="E10" s="43"/>
    </row>
    <row r="11" spans="1:9" s="4" customFormat="1" ht="22.5" customHeight="1">
      <c r="A11" s="23">
        <v>11000000</v>
      </c>
      <c r="B11" s="26" t="s">
        <v>4</v>
      </c>
      <c r="C11" s="81">
        <f>C12+C18</f>
        <v>562219160</v>
      </c>
      <c r="D11" s="95">
        <f>D12+D18</f>
        <v>299646574.56</v>
      </c>
      <c r="E11" s="44"/>
      <c r="F11" s="45"/>
      <c r="G11" s="45"/>
      <c r="H11" s="45"/>
      <c r="I11" s="45"/>
    </row>
    <row r="12" spans="1:9" ht="23.45" customHeight="1">
      <c r="A12" s="23">
        <v>11010000</v>
      </c>
      <c r="B12" s="26" t="s">
        <v>5</v>
      </c>
      <c r="C12" s="81">
        <f>SUM(C13:C17)</f>
        <v>561219160</v>
      </c>
      <c r="D12" s="95">
        <f>SUM(D13:D17)</f>
        <v>298755888.88</v>
      </c>
      <c r="E12" s="43"/>
    </row>
    <row r="13" spans="1:9" ht="37.9" customHeight="1">
      <c r="A13" s="23">
        <v>11010100</v>
      </c>
      <c r="B13" s="26" t="s">
        <v>6</v>
      </c>
      <c r="C13" s="88">
        <v>536539160</v>
      </c>
      <c r="D13" s="97">
        <v>285737624.58999997</v>
      </c>
      <c r="E13" s="43"/>
    </row>
    <row r="14" spans="1:9" ht="39" customHeight="1">
      <c r="A14" s="23">
        <v>11010400</v>
      </c>
      <c r="B14" s="26" t="s">
        <v>7</v>
      </c>
      <c r="C14" s="88">
        <v>17780000</v>
      </c>
      <c r="D14" s="97">
        <v>8922213.0500000007</v>
      </c>
      <c r="E14" s="43"/>
    </row>
    <row r="15" spans="1:9" ht="36" customHeight="1">
      <c r="A15" s="23">
        <v>11010500</v>
      </c>
      <c r="B15" s="26" t="s">
        <v>8</v>
      </c>
      <c r="C15" s="88">
        <v>6330000</v>
      </c>
      <c r="D15" s="97">
        <v>3850481.85</v>
      </c>
      <c r="E15" s="43"/>
    </row>
    <row r="16" spans="1:9" ht="22.9" customHeight="1">
      <c r="A16" s="23">
        <v>11011200</v>
      </c>
      <c r="B16" s="26" t="s">
        <v>128</v>
      </c>
      <c r="C16" s="81">
        <v>570000</v>
      </c>
      <c r="D16" s="97">
        <v>245569.39</v>
      </c>
      <c r="E16" s="43"/>
    </row>
    <row r="17" spans="1:9" hidden="1">
      <c r="A17" s="23"/>
      <c r="B17" s="26"/>
      <c r="C17" s="81"/>
      <c r="D17" s="95"/>
      <c r="E17" s="43"/>
    </row>
    <row r="18" spans="1:9" ht="24" customHeight="1">
      <c r="A18" s="23">
        <v>11020000</v>
      </c>
      <c r="B18" s="26" t="s">
        <v>9</v>
      </c>
      <c r="C18" s="81">
        <f>C19+C22</f>
        <v>1000000</v>
      </c>
      <c r="D18" s="81">
        <f>D19</f>
        <v>890685.68</v>
      </c>
      <c r="E18" s="43"/>
      <c r="H18" s="46"/>
    </row>
    <row r="19" spans="1:9" ht="25.5" customHeight="1">
      <c r="A19" s="23">
        <v>11020200</v>
      </c>
      <c r="B19" s="26" t="s">
        <v>10</v>
      </c>
      <c r="C19" s="89">
        <v>1000000</v>
      </c>
      <c r="D19" s="91">
        <v>890685.68</v>
      </c>
      <c r="E19" s="43"/>
    </row>
    <row r="20" spans="1:9" s="5" customFormat="1" ht="24" customHeight="1">
      <c r="A20" s="23">
        <v>13000000</v>
      </c>
      <c r="B20" s="26" t="s">
        <v>11</v>
      </c>
      <c r="C20" s="81">
        <f>C21+C23</f>
        <v>9000</v>
      </c>
      <c r="D20" s="95">
        <f>D21+D23</f>
        <v>4655.2700000000004</v>
      </c>
      <c r="E20" s="47"/>
      <c r="F20" s="48"/>
      <c r="G20" s="48"/>
      <c r="H20" s="48"/>
      <c r="I20" s="48"/>
    </row>
    <row r="21" spans="1:9" s="5" customFormat="1" ht="18.75" hidden="1" customHeight="1">
      <c r="A21" s="23">
        <v>13010000</v>
      </c>
      <c r="B21" s="26" t="s">
        <v>125</v>
      </c>
      <c r="C21" s="90">
        <f>C22</f>
        <v>0</v>
      </c>
      <c r="D21" s="95">
        <f>D22</f>
        <v>0</v>
      </c>
      <c r="E21" s="47"/>
      <c r="F21" s="48"/>
      <c r="G21" s="48"/>
      <c r="H21" s="48"/>
      <c r="I21" s="48"/>
    </row>
    <row r="22" spans="1:9" ht="56.25" hidden="1">
      <c r="A22" s="23">
        <v>13010200</v>
      </c>
      <c r="B22" s="26" t="s">
        <v>126</v>
      </c>
      <c r="C22" s="81"/>
      <c r="D22" s="95"/>
      <c r="E22" s="43"/>
    </row>
    <row r="23" spans="1:9" s="5" customFormat="1" ht="24.75" customHeight="1">
      <c r="A23" s="23">
        <v>13030000</v>
      </c>
      <c r="B23" s="26" t="s">
        <v>107</v>
      </c>
      <c r="C23" s="81">
        <f>C24</f>
        <v>9000</v>
      </c>
      <c r="D23" s="95">
        <f>D24</f>
        <v>4655.2700000000004</v>
      </c>
      <c r="E23" s="47"/>
      <c r="F23" s="48"/>
      <c r="G23" s="48"/>
      <c r="H23" s="48"/>
      <c r="I23" s="48"/>
    </row>
    <row r="24" spans="1:9" ht="42" customHeight="1">
      <c r="A24" s="23">
        <v>13030100</v>
      </c>
      <c r="B24" s="26" t="s">
        <v>108</v>
      </c>
      <c r="C24" s="89">
        <v>9000</v>
      </c>
      <c r="D24" s="96">
        <v>4655.2700000000004</v>
      </c>
      <c r="E24" s="43"/>
    </row>
    <row r="25" spans="1:9" ht="42" hidden="1" customHeight="1">
      <c r="A25" s="23">
        <v>13030200</v>
      </c>
      <c r="B25" s="26" t="s">
        <v>100</v>
      </c>
      <c r="C25" s="81"/>
      <c r="D25" s="95"/>
      <c r="E25" s="43"/>
    </row>
    <row r="26" spans="1:9" s="6" customFormat="1" ht="19.899999999999999" customHeight="1">
      <c r="A26" s="23">
        <v>14000000</v>
      </c>
      <c r="B26" s="26" t="s">
        <v>12</v>
      </c>
      <c r="C26" s="81">
        <f>C27+C29+C31</f>
        <v>97263700</v>
      </c>
      <c r="D26" s="95">
        <f>D27+D29+D31</f>
        <v>51194709</v>
      </c>
      <c r="E26" s="49"/>
      <c r="F26" s="50"/>
      <c r="G26" s="50"/>
      <c r="H26" s="51"/>
      <c r="I26" s="51"/>
    </row>
    <row r="27" spans="1:9" s="6" customFormat="1" ht="20.25" customHeight="1">
      <c r="A27" s="25">
        <v>14020000</v>
      </c>
      <c r="B27" s="26" t="s">
        <v>13</v>
      </c>
      <c r="C27" s="81">
        <f>C28</f>
        <v>5684000</v>
      </c>
      <c r="D27" s="95">
        <f>D28</f>
        <v>2427302.89</v>
      </c>
      <c r="E27" s="49"/>
      <c r="F27" s="50"/>
      <c r="G27" s="50"/>
      <c r="H27" s="46"/>
      <c r="I27" s="46"/>
    </row>
    <row r="28" spans="1:9" s="6" customFormat="1" ht="21" customHeight="1">
      <c r="A28" s="25">
        <v>14021900</v>
      </c>
      <c r="B28" s="26" t="s">
        <v>14</v>
      </c>
      <c r="C28" s="89">
        <v>5684000</v>
      </c>
      <c r="D28" s="96">
        <v>2427302.89</v>
      </c>
      <c r="E28" s="49"/>
      <c r="F28" s="50"/>
      <c r="G28" s="50"/>
      <c r="H28" s="50"/>
      <c r="I28" s="50"/>
    </row>
    <row r="29" spans="1:9" s="6" customFormat="1" ht="23.45" customHeight="1">
      <c r="A29" s="25">
        <v>14030000</v>
      </c>
      <c r="B29" s="65" t="s">
        <v>15</v>
      </c>
      <c r="C29" s="81">
        <f>C30</f>
        <v>21065000</v>
      </c>
      <c r="D29" s="95">
        <f>D30</f>
        <v>13407614.539999999</v>
      </c>
      <c r="E29" s="49"/>
      <c r="F29" s="50"/>
      <c r="G29" s="50"/>
      <c r="H29" s="50"/>
      <c r="I29" s="50"/>
    </row>
    <row r="30" spans="1:9" s="6" customFormat="1" ht="18" customHeight="1">
      <c r="A30" s="25">
        <v>14031900</v>
      </c>
      <c r="B30" s="65" t="s">
        <v>14</v>
      </c>
      <c r="C30" s="89">
        <v>21065000</v>
      </c>
      <c r="D30" s="96">
        <v>13407614.539999999</v>
      </c>
      <c r="E30" s="49"/>
      <c r="F30" s="50"/>
      <c r="G30" s="50"/>
      <c r="H30" s="50"/>
      <c r="I30" s="50"/>
    </row>
    <row r="31" spans="1:9" ht="18.600000000000001" customHeight="1">
      <c r="A31" s="23">
        <v>14040000</v>
      </c>
      <c r="B31" s="26" t="s">
        <v>16</v>
      </c>
      <c r="C31" s="91">
        <f>C32+C33</f>
        <v>70514700</v>
      </c>
      <c r="D31" s="97">
        <f>D32+D33</f>
        <v>35359791.57</v>
      </c>
      <c r="E31" s="43"/>
    </row>
    <row r="32" spans="1:9" ht="85.5" customHeight="1">
      <c r="A32" s="23">
        <v>14040100</v>
      </c>
      <c r="B32" s="26" t="s">
        <v>120</v>
      </c>
      <c r="C32" s="89">
        <v>28514700</v>
      </c>
      <c r="D32" s="97">
        <v>14856168.33</v>
      </c>
      <c r="E32" s="43"/>
    </row>
    <row r="33" spans="1:9" ht="62.25" customHeight="1">
      <c r="A33" s="23">
        <v>14040200</v>
      </c>
      <c r="B33" s="26" t="s">
        <v>121</v>
      </c>
      <c r="C33" s="89">
        <v>42000000</v>
      </c>
      <c r="D33" s="97">
        <v>20503623.239999998</v>
      </c>
      <c r="E33" s="43"/>
    </row>
    <row r="34" spans="1:9" s="6" customFormat="1" ht="21.6" customHeight="1">
      <c r="A34" s="23">
        <v>18000000</v>
      </c>
      <c r="B34" s="26" t="s">
        <v>109</v>
      </c>
      <c r="C34" s="81">
        <f>C35+C46+C48+C51+C53</f>
        <v>299857550</v>
      </c>
      <c r="D34" s="95">
        <f>D35+D46+D48+D51+D53</f>
        <v>158228086.82999998</v>
      </c>
      <c r="E34" s="49"/>
      <c r="F34" s="50"/>
      <c r="G34" s="50"/>
      <c r="H34" s="50"/>
      <c r="I34" s="50"/>
    </row>
    <row r="35" spans="1:9" s="5" customFormat="1" ht="22.5" customHeight="1">
      <c r="A35" s="23">
        <v>18010000</v>
      </c>
      <c r="B35" s="26" t="s">
        <v>17</v>
      </c>
      <c r="C35" s="81">
        <f>SUM(C36:C45)</f>
        <v>179326600</v>
      </c>
      <c r="D35" s="95">
        <f>SUM(D36:D45)</f>
        <v>89681680.339999989</v>
      </c>
      <c r="E35" s="47"/>
      <c r="F35" s="48"/>
      <c r="G35" s="48"/>
      <c r="H35" s="48"/>
      <c r="I35" s="48"/>
    </row>
    <row r="36" spans="1:9" ht="39" customHeight="1">
      <c r="A36" s="25">
        <v>18010100</v>
      </c>
      <c r="B36" s="26" t="s">
        <v>18</v>
      </c>
      <c r="C36" s="92">
        <v>140000</v>
      </c>
      <c r="D36" s="97">
        <v>70188.070000000007</v>
      </c>
      <c r="E36" s="43"/>
    </row>
    <row r="37" spans="1:9" ht="43.5" customHeight="1">
      <c r="A37" s="25">
        <v>18010200</v>
      </c>
      <c r="B37" s="26" t="s">
        <v>19</v>
      </c>
      <c r="C37" s="92">
        <v>2777000</v>
      </c>
      <c r="D37" s="97">
        <v>1453220.57</v>
      </c>
      <c r="E37" s="43"/>
    </row>
    <row r="38" spans="1:9" ht="37.9" customHeight="1">
      <c r="A38" s="25">
        <v>18010300</v>
      </c>
      <c r="B38" s="26" t="s">
        <v>20</v>
      </c>
      <c r="C38" s="92">
        <v>4060000</v>
      </c>
      <c r="D38" s="97">
        <v>1404529.23</v>
      </c>
      <c r="E38" s="43"/>
    </row>
    <row r="39" spans="1:9" ht="41.45" customHeight="1">
      <c r="A39" s="25">
        <v>18010400</v>
      </c>
      <c r="B39" s="26" t="s">
        <v>21</v>
      </c>
      <c r="C39" s="92">
        <v>14273100</v>
      </c>
      <c r="D39" s="97">
        <v>6915666.8099999996</v>
      </c>
      <c r="E39" s="43"/>
    </row>
    <row r="40" spans="1:9" ht="21" customHeight="1">
      <c r="A40" s="23">
        <v>18010500</v>
      </c>
      <c r="B40" s="26" t="s">
        <v>22</v>
      </c>
      <c r="C40" s="92">
        <v>89100000</v>
      </c>
      <c r="D40" s="97">
        <v>47066436.740000002</v>
      </c>
      <c r="E40" s="43"/>
    </row>
    <row r="41" spans="1:9" ht="21" customHeight="1">
      <c r="A41" s="23">
        <v>18010600</v>
      </c>
      <c r="B41" s="26" t="s">
        <v>23</v>
      </c>
      <c r="C41" s="92">
        <v>55830000</v>
      </c>
      <c r="D41" s="97">
        <v>27508211.66</v>
      </c>
      <c r="E41" s="43"/>
    </row>
    <row r="42" spans="1:9" ht="21" customHeight="1">
      <c r="A42" s="23">
        <v>18010700</v>
      </c>
      <c r="B42" s="26" t="s">
        <v>24</v>
      </c>
      <c r="C42" s="93">
        <v>680000</v>
      </c>
      <c r="D42" s="97">
        <v>432666.24</v>
      </c>
      <c r="E42" s="43"/>
    </row>
    <row r="43" spans="1:9" ht="21" customHeight="1">
      <c r="A43" s="23">
        <v>18010900</v>
      </c>
      <c r="B43" s="26" t="s">
        <v>25</v>
      </c>
      <c r="C43" s="92">
        <v>12355600</v>
      </c>
      <c r="D43" s="97">
        <v>4647115.2</v>
      </c>
      <c r="E43" s="43"/>
    </row>
    <row r="44" spans="1:9" s="1" customFormat="1" ht="19.899999999999999" customHeight="1">
      <c r="A44" s="23">
        <v>18011000</v>
      </c>
      <c r="B44" s="26" t="s">
        <v>26</v>
      </c>
      <c r="C44" s="92">
        <v>104700</v>
      </c>
      <c r="D44" s="97">
        <v>164895.82</v>
      </c>
      <c r="E44" s="52"/>
      <c r="F44" s="53"/>
      <c r="G44" s="53"/>
      <c r="H44" s="53"/>
      <c r="I44" s="53"/>
    </row>
    <row r="45" spans="1:9" ht="22.15" customHeight="1">
      <c r="A45" s="23">
        <v>18011100</v>
      </c>
      <c r="B45" s="26" t="s">
        <v>27</v>
      </c>
      <c r="C45" s="92">
        <v>6200</v>
      </c>
      <c r="D45" s="97">
        <v>18750</v>
      </c>
      <c r="E45" s="43"/>
    </row>
    <row r="46" spans="1:9" ht="21.6" customHeight="1">
      <c r="A46" s="23">
        <v>18020000</v>
      </c>
      <c r="B46" s="26" t="s">
        <v>28</v>
      </c>
      <c r="C46" s="81">
        <f>C47</f>
        <v>242600</v>
      </c>
      <c r="D46" s="95">
        <f>D47</f>
        <v>121561.71</v>
      </c>
      <c r="E46" s="43"/>
    </row>
    <row r="47" spans="1:9" ht="21" customHeight="1">
      <c r="A47" s="23">
        <v>18020100</v>
      </c>
      <c r="B47" s="26" t="s">
        <v>29</v>
      </c>
      <c r="C47" s="89">
        <v>242600</v>
      </c>
      <c r="D47" s="97">
        <v>121561.71</v>
      </c>
      <c r="E47" s="43"/>
    </row>
    <row r="48" spans="1:9" ht="22.9" customHeight="1">
      <c r="A48" s="23">
        <v>18030000</v>
      </c>
      <c r="B48" s="26" t="s">
        <v>30</v>
      </c>
      <c r="C48" s="81">
        <f>C49+C50</f>
        <v>482300</v>
      </c>
      <c r="D48" s="95">
        <f>D49+D50</f>
        <v>245828.93</v>
      </c>
      <c r="E48" s="43"/>
    </row>
    <row r="49" spans="1:9" ht="21" customHeight="1">
      <c r="A49" s="23">
        <v>18030100</v>
      </c>
      <c r="B49" s="26" t="s">
        <v>31</v>
      </c>
      <c r="C49" s="89">
        <v>378000</v>
      </c>
      <c r="D49" s="97">
        <v>203436.9</v>
      </c>
      <c r="E49" s="43"/>
    </row>
    <row r="50" spans="1:9" ht="21" customHeight="1">
      <c r="A50" s="23">
        <v>18030200</v>
      </c>
      <c r="B50" s="26" t="s">
        <v>32</v>
      </c>
      <c r="C50" s="89">
        <v>104300</v>
      </c>
      <c r="D50" s="97">
        <v>42392.03</v>
      </c>
      <c r="E50" s="43"/>
    </row>
    <row r="51" spans="1:9" ht="37.9" hidden="1" customHeight="1">
      <c r="A51" s="23">
        <v>18040000</v>
      </c>
      <c r="B51" s="26" t="s">
        <v>33</v>
      </c>
      <c r="C51" s="81"/>
      <c r="D51" s="95">
        <f>SUM(D52:D52)</f>
        <v>0</v>
      </c>
      <c r="E51" s="43"/>
    </row>
    <row r="52" spans="1:9" ht="54.75" hidden="1" customHeight="1">
      <c r="A52" s="23">
        <v>18041900</v>
      </c>
      <c r="B52" s="30" t="s">
        <v>111</v>
      </c>
      <c r="C52" s="81"/>
      <c r="D52" s="95"/>
      <c r="E52" s="43"/>
    </row>
    <row r="53" spans="1:9" ht="21.75" customHeight="1">
      <c r="A53" s="23">
        <v>18050000</v>
      </c>
      <c r="B53" s="26" t="s">
        <v>34</v>
      </c>
      <c r="C53" s="81">
        <f>SUM(C54:C57)</f>
        <v>119806050</v>
      </c>
      <c r="D53" s="95">
        <f>SUM(D54:D57)</f>
        <v>68179015.849999994</v>
      </c>
      <c r="E53" s="43"/>
    </row>
    <row r="54" spans="1:9" hidden="1">
      <c r="A54" s="23">
        <v>18050200</v>
      </c>
      <c r="B54" s="26" t="s">
        <v>35</v>
      </c>
      <c r="C54" s="81"/>
      <c r="D54" s="95"/>
      <c r="E54" s="43"/>
    </row>
    <row r="55" spans="1:9">
      <c r="A55" s="23">
        <v>18050300</v>
      </c>
      <c r="B55" s="26" t="s">
        <v>36</v>
      </c>
      <c r="C55" s="89">
        <v>19467150</v>
      </c>
      <c r="D55" s="97">
        <v>9853234.2400000002</v>
      </c>
      <c r="E55" s="43"/>
    </row>
    <row r="56" spans="1:9" ht="22.5" customHeight="1">
      <c r="A56" s="23">
        <v>18050400</v>
      </c>
      <c r="B56" s="26" t="s">
        <v>37</v>
      </c>
      <c r="C56" s="89">
        <v>100173000</v>
      </c>
      <c r="D56" s="97">
        <v>58144900.659999996</v>
      </c>
      <c r="E56" s="43"/>
    </row>
    <row r="57" spans="1:9" ht="40.9" customHeight="1">
      <c r="A57" s="23">
        <v>18050500</v>
      </c>
      <c r="B57" s="28" t="s">
        <v>38</v>
      </c>
      <c r="C57" s="89">
        <v>165900</v>
      </c>
      <c r="D57" s="97">
        <v>180880.95</v>
      </c>
      <c r="E57" s="43"/>
    </row>
    <row r="58" spans="1:9" s="6" customFormat="1" ht="21" customHeight="1">
      <c r="A58" s="23">
        <v>20000000</v>
      </c>
      <c r="B58" s="34" t="s">
        <v>39</v>
      </c>
      <c r="C58" s="81">
        <f>C59+C70+C83</f>
        <v>18018190</v>
      </c>
      <c r="D58" s="95">
        <f>D59+D70+D83</f>
        <v>9021821.1199999992</v>
      </c>
      <c r="E58" s="50"/>
      <c r="F58" s="50"/>
      <c r="G58" s="50"/>
      <c r="H58" s="50"/>
      <c r="I58" s="50"/>
    </row>
    <row r="59" spans="1:9" ht="21" customHeight="1">
      <c r="A59" s="23">
        <v>21000000</v>
      </c>
      <c r="B59" s="26" t="s">
        <v>40</v>
      </c>
      <c r="C59" s="81">
        <f>C60+C63+C62</f>
        <v>1177700</v>
      </c>
      <c r="D59" s="95">
        <f>D60+D63+D62</f>
        <v>629516.44999999995</v>
      </c>
    </row>
    <row r="60" spans="1:9" ht="64.900000000000006" customHeight="1">
      <c r="A60" s="23">
        <v>21010000</v>
      </c>
      <c r="B60" s="67" t="s">
        <v>110</v>
      </c>
      <c r="C60" s="81">
        <f>C61</f>
        <v>195200</v>
      </c>
      <c r="D60" s="81">
        <f>D61</f>
        <v>237244.05</v>
      </c>
    </row>
    <row r="61" spans="1:9" ht="41.45" customHeight="1">
      <c r="A61" s="23">
        <v>21010300</v>
      </c>
      <c r="B61" s="26" t="s">
        <v>41</v>
      </c>
      <c r="C61" s="89">
        <v>195200</v>
      </c>
      <c r="D61" s="97">
        <v>237244.05</v>
      </c>
      <c r="E61" s="43"/>
    </row>
    <row r="62" spans="1:9" s="5" customFormat="1" hidden="1">
      <c r="A62" s="23">
        <v>21050000</v>
      </c>
      <c r="B62" s="26" t="s">
        <v>42</v>
      </c>
      <c r="C62" s="81"/>
      <c r="D62" s="95"/>
      <c r="E62" s="48"/>
      <c r="F62" s="48"/>
      <c r="G62" s="48"/>
      <c r="H62" s="48"/>
      <c r="I62" s="48"/>
    </row>
    <row r="63" spans="1:9" ht="18.75" customHeight="1">
      <c r="A63" s="23">
        <v>21080000</v>
      </c>
      <c r="B63" s="26" t="s">
        <v>43</v>
      </c>
      <c r="C63" s="81">
        <f>SUM(C64:C69)</f>
        <v>982500</v>
      </c>
      <c r="D63" s="95">
        <f>SUM(D64:D69)</f>
        <v>392272.39999999997</v>
      </c>
    </row>
    <row r="64" spans="1:9" s="1" customFormat="1" ht="17.25" hidden="1" customHeight="1">
      <c r="A64" s="23">
        <v>21080500</v>
      </c>
      <c r="B64" s="26" t="s">
        <v>43</v>
      </c>
      <c r="C64" s="81"/>
      <c r="D64" s="95"/>
      <c r="E64" s="53"/>
      <c r="F64" s="53"/>
      <c r="G64" s="53"/>
      <c r="H64" s="53"/>
      <c r="I64" s="53"/>
    </row>
    <row r="65" spans="1:9" ht="23.45" customHeight="1">
      <c r="A65" s="23">
        <v>21081100</v>
      </c>
      <c r="B65" s="26" t="s">
        <v>44</v>
      </c>
      <c r="C65" s="92">
        <v>282000</v>
      </c>
      <c r="D65" s="97">
        <v>176463.63</v>
      </c>
    </row>
    <row r="66" spans="1:9" ht="59.45" customHeight="1">
      <c r="A66" s="23">
        <v>21081500</v>
      </c>
      <c r="B66" s="26" t="s">
        <v>127</v>
      </c>
      <c r="C66" s="92">
        <v>627000</v>
      </c>
      <c r="D66" s="97">
        <v>146903.1</v>
      </c>
    </row>
    <row r="67" spans="1:9" ht="42.6" customHeight="1">
      <c r="A67" s="23">
        <v>21081700</v>
      </c>
      <c r="B67" s="26" t="s">
        <v>133</v>
      </c>
      <c r="C67" s="92">
        <v>58000</v>
      </c>
      <c r="D67" s="97">
        <v>61720.67</v>
      </c>
    </row>
    <row r="68" spans="1:9" ht="42.6" customHeight="1">
      <c r="A68" s="23">
        <v>21081800</v>
      </c>
      <c r="B68" s="26" t="s">
        <v>140</v>
      </c>
      <c r="C68" s="92"/>
      <c r="D68" s="97">
        <v>85</v>
      </c>
    </row>
    <row r="69" spans="1:9" ht="56.25">
      <c r="A69" s="23">
        <v>21082400</v>
      </c>
      <c r="B69" s="29" t="s">
        <v>106</v>
      </c>
      <c r="C69" s="92">
        <v>15500</v>
      </c>
      <c r="D69" s="91">
        <v>7100</v>
      </c>
    </row>
    <row r="70" spans="1:9" ht="25.9" customHeight="1">
      <c r="A70" s="23">
        <v>22000000</v>
      </c>
      <c r="B70" s="26" t="s">
        <v>45</v>
      </c>
      <c r="C70" s="81">
        <f>C71+C77+C79</f>
        <v>13309090</v>
      </c>
      <c r="D70" s="95">
        <f>D71+D77+D79</f>
        <v>6299443.7799999993</v>
      </c>
    </row>
    <row r="71" spans="1:9" s="5" customFormat="1" ht="21" customHeight="1">
      <c r="A71" s="23">
        <v>22010000</v>
      </c>
      <c r="B71" s="26" t="s">
        <v>46</v>
      </c>
      <c r="C71" s="81">
        <f>C72+C73+C74+C75+C76</f>
        <v>10194090</v>
      </c>
      <c r="D71" s="95">
        <f>D72+D73+D74+D75+D76</f>
        <v>4927498.8499999996</v>
      </c>
      <c r="E71" s="48"/>
      <c r="F71" s="48"/>
      <c r="G71" s="48"/>
      <c r="H71" s="48"/>
      <c r="I71" s="48"/>
    </row>
    <row r="72" spans="1:9" s="1" customFormat="1" ht="35.450000000000003" customHeight="1">
      <c r="A72" s="23">
        <v>22010200</v>
      </c>
      <c r="B72" s="26" t="s">
        <v>47</v>
      </c>
      <c r="C72" s="88"/>
      <c r="D72" s="97">
        <v>-12346.4</v>
      </c>
      <c r="E72" s="53"/>
      <c r="F72" s="53"/>
      <c r="G72" s="53"/>
      <c r="H72" s="53"/>
      <c r="I72" s="53"/>
    </row>
    <row r="73" spans="1:9" s="1" customFormat="1" ht="40.9" customHeight="1">
      <c r="A73" s="23">
        <v>22010300</v>
      </c>
      <c r="B73" s="26" t="s">
        <v>48</v>
      </c>
      <c r="C73" s="88">
        <v>320000</v>
      </c>
      <c r="D73" s="91">
        <v>126290</v>
      </c>
      <c r="E73" s="53"/>
      <c r="F73" s="53"/>
      <c r="G73" s="53"/>
      <c r="H73" s="53"/>
      <c r="I73" s="53"/>
    </row>
    <row r="74" spans="1:9" s="1" customFormat="1" ht="22.5" customHeight="1">
      <c r="A74" s="23">
        <v>22012500</v>
      </c>
      <c r="B74" s="65" t="s">
        <v>49</v>
      </c>
      <c r="C74" s="88">
        <v>9600000</v>
      </c>
      <c r="D74" s="97">
        <v>4650894.41</v>
      </c>
      <c r="E74" s="53"/>
      <c r="F74" s="53"/>
      <c r="G74" s="53"/>
      <c r="H74" s="53"/>
      <c r="I74" s="53"/>
    </row>
    <row r="75" spans="1:9" s="1" customFormat="1" ht="24" customHeight="1">
      <c r="A75" s="23">
        <v>22012600</v>
      </c>
      <c r="B75" s="65" t="s">
        <v>50</v>
      </c>
      <c r="C75" s="88">
        <v>259000</v>
      </c>
      <c r="D75" s="97">
        <v>147510.84</v>
      </c>
      <c r="E75" s="53"/>
      <c r="F75" s="53"/>
      <c r="G75" s="53"/>
      <c r="H75" s="53"/>
      <c r="I75" s="53"/>
    </row>
    <row r="76" spans="1:9" s="1" customFormat="1" ht="76.150000000000006" customHeight="1">
      <c r="A76" s="23">
        <v>22012900</v>
      </c>
      <c r="B76" s="30" t="s">
        <v>112</v>
      </c>
      <c r="C76" s="94">
        <v>15090</v>
      </c>
      <c r="D76" s="97">
        <v>15150</v>
      </c>
      <c r="E76" s="53"/>
      <c r="F76" s="53"/>
      <c r="G76" s="53"/>
      <c r="H76" s="53"/>
      <c r="I76" s="53"/>
    </row>
    <row r="77" spans="1:9" ht="40.15" customHeight="1">
      <c r="A77" s="23">
        <v>22080000</v>
      </c>
      <c r="B77" s="26" t="s">
        <v>51</v>
      </c>
      <c r="C77" s="81">
        <f>C78</f>
        <v>1065000</v>
      </c>
      <c r="D77" s="95">
        <f>D78</f>
        <v>474000.84</v>
      </c>
    </row>
    <row r="78" spans="1:9" ht="37.9" customHeight="1">
      <c r="A78" s="23">
        <v>22080400</v>
      </c>
      <c r="B78" s="26" t="s">
        <v>113</v>
      </c>
      <c r="C78" s="89">
        <v>1065000</v>
      </c>
      <c r="D78" s="97">
        <v>474000.84</v>
      </c>
    </row>
    <row r="79" spans="1:9" ht="21.6" customHeight="1">
      <c r="A79" s="23">
        <v>22090000</v>
      </c>
      <c r="B79" s="26" t="s">
        <v>52</v>
      </c>
      <c r="C79" s="81">
        <f>SUM(C80:C82)</f>
        <v>2050000</v>
      </c>
      <c r="D79" s="95">
        <f>SUM(D80:D82)</f>
        <v>897944.09</v>
      </c>
    </row>
    <row r="80" spans="1:9" ht="39" customHeight="1">
      <c r="A80" s="23">
        <v>22090100</v>
      </c>
      <c r="B80" s="26" t="s">
        <v>53</v>
      </c>
      <c r="C80" s="89">
        <v>2010000</v>
      </c>
      <c r="D80" s="96">
        <v>880978.09</v>
      </c>
    </row>
    <row r="81" spans="1:9" ht="20.45" hidden="1" customHeight="1">
      <c r="A81" s="23">
        <v>22090200</v>
      </c>
      <c r="B81" s="26" t="s">
        <v>54</v>
      </c>
      <c r="C81" s="89"/>
      <c r="D81" s="96"/>
    </row>
    <row r="82" spans="1:9" ht="40.15" customHeight="1">
      <c r="A82" s="23">
        <v>22090400</v>
      </c>
      <c r="B82" s="26" t="s">
        <v>55</v>
      </c>
      <c r="C82" s="89">
        <v>40000</v>
      </c>
      <c r="D82" s="89">
        <v>16966</v>
      </c>
    </row>
    <row r="83" spans="1:9" ht="21.75" customHeight="1">
      <c r="A83" s="23">
        <v>24000000</v>
      </c>
      <c r="B83" s="26" t="s">
        <v>56</v>
      </c>
      <c r="C83" s="81">
        <f>C84+C85</f>
        <v>3531400</v>
      </c>
      <c r="D83" s="95">
        <f>D84+D85</f>
        <v>2092860.89</v>
      </c>
    </row>
    <row r="84" spans="1:9" ht="40.5" customHeight="1">
      <c r="A84" s="23">
        <v>24030000</v>
      </c>
      <c r="B84" s="26" t="s">
        <v>57</v>
      </c>
      <c r="C84" s="81">
        <v>1800</v>
      </c>
      <c r="D84" s="81">
        <v>1810</v>
      </c>
    </row>
    <row r="85" spans="1:9" s="5" customFormat="1" ht="22.9" customHeight="1">
      <c r="A85" s="23">
        <v>24060000</v>
      </c>
      <c r="B85" s="26" t="s">
        <v>58</v>
      </c>
      <c r="C85" s="81">
        <f>C86+C87</f>
        <v>3529600</v>
      </c>
      <c r="D85" s="95">
        <f>D86+D87</f>
        <v>2091050.89</v>
      </c>
      <c r="E85" s="48"/>
      <c r="F85" s="48"/>
      <c r="G85" s="48"/>
      <c r="H85" s="48"/>
      <c r="I85" s="48"/>
    </row>
    <row r="86" spans="1:9" s="1" customFormat="1" ht="19.5" customHeight="1">
      <c r="A86" s="23">
        <v>24060300</v>
      </c>
      <c r="B86" s="26" t="s">
        <v>43</v>
      </c>
      <c r="C86" s="89">
        <v>3327000</v>
      </c>
      <c r="D86" s="97">
        <v>1834606.18</v>
      </c>
      <c r="E86" s="53"/>
      <c r="F86" s="53"/>
      <c r="G86" s="53"/>
      <c r="H86" s="53"/>
      <c r="I86" s="53"/>
    </row>
    <row r="87" spans="1:9" s="1" customFormat="1" ht="96.6" customHeight="1">
      <c r="A87" s="23">
        <v>24062200</v>
      </c>
      <c r="B87" s="31" t="s">
        <v>114</v>
      </c>
      <c r="C87" s="81">
        <v>202600</v>
      </c>
      <c r="D87" s="97">
        <v>256444.71</v>
      </c>
      <c r="E87" s="53"/>
      <c r="F87" s="53"/>
      <c r="G87" s="53"/>
      <c r="H87" s="53"/>
      <c r="I87" s="53"/>
    </row>
    <row r="88" spans="1:9" ht="24" hidden="1" customHeight="1">
      <c r="A88" s="23">
        <v>30000000</v>
      </c>
      <c r="B88" s="34" t="s">
        <v>59</v>
      </c>
      <c r="C88" s="90">
        <f>C89</f>
        <v>0</v>
      </c>
      <c r="D88" s="95">
        <f>D89</f>
        <v>0</v>
      </c>
    </row>
    <row r="89" spans="1:9" hidden="1">
      <c r="A89" s="23">
        <v>31000000</v>
      </c>
      <c r="B89" s="26" t="s">
        <v>60</v>
      </c>
      <c r="C89" s="90">
        <f>C90+C92</f>
        <v>0</v>
      </c>
      <c r="D89" s="95">
        <f>D90+D92</f>
        <v>0</v>
      </c>
    </row>
    <row r="90" spans="1:9" ht="59.25" hidden="1" customHeight="1">
      <c r="A90" s="71">
        <v>31010000</v>
      </c>
      <c r="B90" s="26" t="s">
        <v>61</v>
      </c>
      <c r="C90" s="81">
        <f>C91</f>
        <v>0</v>
      </c>
      <c r="D90" s="81">
        <f>D91</f>
        <v>0</v>
      </c>
      <c r="E90" s="54"/>
    </row>
    <row r="91" spans="1:9" ht="55.15" hidden="1" customHeight="1">
      <c r="A91" s="23">
        <v>31010200</v>
      </c>
      <c r="B91" s="26" t="s">
        <v>62</v>
      </c>
      <c r="C91" s="81"/>
      <c r="D91" s="81"/>
      <c r="E91" s="54"/>
    </row>
    <row r="92" spans="1:9" s="5" customFormat="1" ht="18.600000000000001" hidden="1" customHeight="1">
      <c r="A92" s="23">
        <v>31020000</v>
      </c>
      <c r="B92" s="26" t="s">
        <v>63</v>
      </c>
      <c r="C92" s="81"/>
      <c r="D92" s="97"/>
      <c r="E92" s="55"/>
      <c r="F92" s="56"/>
      <c r="G92" s="48"/>
      <c r="H92" s="48"/>
      <c r="I92" s="48"/>
    </row>
    <row r="93" spans="1:9" ht="22.9" customHeight="1">
      <c r="A93" s="23">
        <v>40000000</v>
      </c>
      <c r="B93" s="34" t="s">
        <v>64</v>
      </c>
      <c r="C93" s="95">
        <f>C94</f>
        <v>243745882.74000001</v>
      </c>
      <c r="D93" s="81">
        <f>D94</f>
        <v>144615927.74000001</v>
      </c>
    </row>
    <row r="94" spans="1:9" ht="20.45" customHeight="1">
      <c r="A94" s="23">
        <v>41000000</v>
      </c>
      <c r="B94" s="26" t="s">
        <v>65</v>
      </c>
      <c r="C94" s="95">
        <f>C95+C97+C101</f>
        <v>243745882.74000001</v>
      </c>
      <c r="D94" s="81">
        <f>+D95+D97+D101</f>
        <v>144615927.74000001</v>
      </c>
    </row>
    <row r="95" spans="1:9" ht="20.45" customHeight="1">
      <c r="A95" s="32">
        <v>41030000</v>
      </c>
      <c r="B95" s="26" t="s">
        <v>66</v>
      </c>
      <c r="C95" s="81">
        <f>SUM(C96:C96)</f>
        <v>236700400</v>
      </c>
      <c r="D95" s="81">
        <f>SUM(D96:D96)</f>
        <v>139571200</v>
      </c>
    </row>
    <row r="96" spans="1:9" s="1" customFormat="1" ht="21" customHeight="1">
      <c r="A96" s="32">
        <v>41033900</v>
      </c>
      <c r="B96" s="26" t="s">
        <v>67</v>
      </c>
      <c r="C96" s="89">
        <v>236700400</v>
      </c>
      <c r="D96" s="97">
        <v>139571200</v>
      </c>
      <c r="E96" s="53"/>
      <c r="F96" s="53"/>
      <c r="G96" s="53"/>
      <c r="H96" s="53"/>
      <c r="I96" s="53"/>
    </row>
    <row r="97" spans="1:10" s="11" customFormat="1" ht="19.149999999999999" customHeight="1">
      <c r="A97" s="12" t="s">
        <v>116</v>
      </c>
      <c r="B97" s="66" t="s">
        <v>117</v>
      </c>
      <c r="C97" s="95">
        <f>SUM(C98:C99)</f>
        <v>1285875.74</v>
      </c>
      <c r="D97" s="95">
        <f>SUM(D98:D99)</f>
        <v>1285875.74</v>
      </c>
      <c r="E97" s="58"/>
      <c r="F97" s="58"/>
      <c r="G97" s="58"/>
      <c r="H97" s="58"/>
      <c r="I97" s="58"/>
    </row>
    <row r="98" spans="1:10" s="13" customFormat="1" ht="19.149999999999999" customHeight="1">
      <c r="A98" s="12">
        <v>41040400</v>
      </c>
      <c r="B98" s="66" t="s">
        <v>68</v>
      </c>
      <c r="C98" s="96">
        <v>1285875.74</v>
      </c>
      <c r="D98" s="96">
        <v>1285875.74</v>
      </c>
      <c r="E98" s="59"/>
      <c r="F98" s="59"/>
      <c r="G98" s="59"/>
      <c r="H98" s="59"/>
      <c r="I98" s="59"/>
    </row>
    <row r="99" spans="1:10" ht="76.150000000000006" hidden="1" customHeight="1">
      <c r="A99" s="32">
        <v>41040500</v>
      </c>
      <c r="B99" s="67" t="s">
        <v>118</v>
      </c>
      <c r="C99" s="89"/>
      <c r="D99" s="96"/>
    </row>
    <row r="100" spans="1:10" ht="37.5" hidden="1">
      <c r="A100" s="32">
        <v>41034500</v>
      </c>
      <c r="B100" s="26" t="s">
        <v>102</v>
      </c>
      <c r="C100" s="81"/>
      <c r="D100" s="95"/>
    </row>
    <row r="101" spans="1:10" s="5" customFormat="1" ht="26.45" customHeight="1">
      <c r="A101" s="72">
        <v>41050000</v>
      </c>
      <c r="B101" s="26" t="s">
        <v>69</v>
      </c>
      <c r="C101" s="95">
        <f>SUM(C102:C108)</f>
        <v>5759607</v>
      </c>
      <c r="D101" s="81">
        <f>SUM(D102:D108)</f>
        <v>3758852</v>
      </c>
      <c r="E101" s="48"/>
      <c r="F101" s="48"/>
      <c r="G101" s="48"/>
      <c r="H101" s="48"/>
      <c r="I101" s="48"/>
    </row>
    <row r="102" spans="1:10" s="5" customFormat="1" ht="190.9" hidden="1" customHeight="1">
      <c r="A102" s="19">
        <v>41050400</v>
      </c>
      <c r="B102" s="20" t="s">
        <v>131</v>
      </c>
      <c r="C102" s="95"/>
      <c r="D102" s="97"/>
      <c r="E102" s="48"/>
      <c r="F102" s="48"/>
      <c r="G102" s="48"/>
      <c r="H102" s="48"/>
      <c r="I102" s="48"/>
    </row>
    <row r="103" spans="1:10" s="5" customFormat="1" ht="186" hidden="1" customHeight="1">
      <c r="A103" s="23">
        <v>41050600</v>
      </c>
      <c r="B103" s="26" t="s">
        <v>130</v>
      </c>
      <c r="C103" s="97"/>
      <c r="D103" s="97"/>
      <c r="E103" s="48"/>
      <c r="F103" s="48"/>
      <c r="G103" s="48"/>
      <c r="H103" s="48"/>
      <c r="I103" s="48"/>
    </row>
    <row r="104" spans="1:10" ht="40.9" customHeight="1">
      <c r="A104" s="33">
        <v>41051000</v>
      </c>
      <c r="B104" s="34" t="s">
        <v>70</v>
      </c>
      <c r="C104" s="89">
        <v>2059766</v>
      </c>
      <c r="D104" s="97">
        <v>1214549</v>
      </c>
    </row>
    <row r="105" spans="1:10" ht="42.6" customHeight="1">
      <c r="A105" s="33">
        <v>41051200</v>
      </c>
      <c r="B105" s="34" t="s">
        <v>71</v>
      </c>
      <c r="C105" s="89">
        <v>1623853</v>
      </c>
      <c r="D105" s="97">
        <v>1370821</v>
      </c>
    </row>
    <row r="106" spans="1:10" ht="25.15" customHeight="1">
      <c r="A106" s="33">
        <v>41053900</v>
      </c>
      <c r="B106" s="34" t="s">
        <v>72</v>
      </c>
      <c r="C106" s="89">
        <v>1982438</v>
      </c>
      <c r="D106" s="97">
        <v>1136062</v>
      </c>
    </row>
    <row r="107" spans="1:10" ht="55.9" hidden="1" customHeight="1">
      <c r="A107" s="33">
        <v>41056400</v>
      </c>
      <c r="B107" s="34" t="s">
        <v>132</v>
      </c>
      <c r="C107" s="89"/>
      <c r="D107" s="97"/>
    </row>
    <row r="108" spans="1:10" ht="39" customHeight="1">
      <c r="A108" s="33">
        <v>41057700</v>
      </c>
      <c r="B108" s="34" t="s">
        <v>129</v>
      </c>
      <c r="C108" s="89">
        <v>93550</v>
      </c>
      <c r="D108" s="97">
        <v>37420</v>
      </c>
    </row>
    <row r="109" spans="1:10" ht="23.25" customHeight="1">
      <c r="A109" s="116" t="s">
        <v>73</v>
      </c>
      <c r="B109" s="116"/>
      <c r="C109" s="98">
        <f>C10+C58+C88+C93</f>
        <v>1221113482.74</v>
      </c>
      <c r="D109" s="98">
        <f>D10+D58+D88+D93</f>
        <v>662711774.51999998</v>
      </c>
      <c r="E109" s="60">
        <f>856662654.27</f>
        <v>856662654.26999998</v>
      </c>
      <c r="F109" s="57">
        <v>934108445.42999995</v>
      </c>
      <c r="G109" s="57">
        <v>1074549052.77</v>
      </c>
      <c r="H109" s="57"/>
      <c r="I109" s="41">
        <v>1221113482.74</v>
      </c>
      <c r="J109" s="9">
        <v>662711774.51999998</v>
      </c>
    </row>
    <row r="110" spans="1:10" ht="24" customHeight="1">
      <c r="A110" s="22"/>
      <c r="B110" s="35" t="s">
        <v>74</v>
      </c>
      <c r="C110" s="99"/>
      <c r="D110" s="99"/>
      <c r="E110" s="61">
        <f>E109-C109</f>
        <v>-364450828.47000003</v>
      </c>
      <c r="F110" s="57">
        <f>F109-C109</f>
        <v>-287005037.31000006</v>
      </c>
      <c r="G110" s="57">
        <f>G109-D109</f>
        <v>411837278.25</v>
      </c>
      <c r="H110" s="57"/>
      <c r="I110" s="57">
        <f>I109-C109</f>
        <v>0</v>
      </c>
      <c r="J110" s="57">
        <f>J109-D109</f>
        <v>0</v>
      </c>
    </row>
    <row r="111" spans="1:10" ht="24" customHeight="1">
      <c r="A111" s="73">
        <v>10000000</v>
      </c>
      <c r="B111" s="68" t="s">
        <v>75</v>
      </c>
      <c r="C111" s="81">
        <f>C112</f>
        <v>940000</v>
      </c>
      <c r="D111" s="97">
        <f>D112</f>
        <v>554903.53</v>
      </c>
    </row>
    <row r="112" spans="1:10" s="6" customFormat="1" ht="20.45" customHeight="1">
      <c r="A112" s="36">
        <v>19000000</v>
      </c>
      <c r="B112" s="74" t="s">
        <v>76</v>
      </c>
      <c r="C112" s="81">
        <f>C113+C117</f>
        <v>940000</v>
      </c>
      <c r="D112" s="97">
        <f>D113+D117</f>
        <v>554903.53</v>
      </c>
      <c r="E112" s="50"/>
      <c r="F112" s="50"/>
      <c r="G112" s="50"/>
      <c r="H112" s="50"/>
      <c r="I112" s="50"/>
    </row>
    <row r="113" spans="1:9" s="5" customFormat="1" ht="20.45" customHeight="1">
      <c r="A113" s="36">
        <v>19010000</v>
      </c>
      <c r="B113" s="37" t="s">
        <v>77</v>
      </c>
      <c r="C113" s="81">
        <f>SUM(C114:C116)</f>
        <v>940000</v>
      </c>
      <c r="D113" s="97">
        <f>SUM(D114:D116)</f>
        <v>554903.53</v>
      </c>
      <c r="E113" s="48"/>
      <c r="F113" s="48"/>
      <c r="G113" s="48"/>
      <c r="H113" s="48"/>
      <c r="I113" s="48"/>
    </row>
    <row r="114" spans="1:9" ht="40.9" customHeight="1">
      <c r="A114" s="36">
        <v>19010100</v>
      </c>
      <c r="B114" s="37" t="s">
        <v>115</v>
      </c>
      <c r="C114" s="89">
        <v>100000</v>
      </c>
      <c r="D114" s="97">
        <v>81867.3</v>
      </c>
    </row>
    <row r="115" spans="1:9" s="1" customFormat="1" ht="19.899999999999999" customHeight="1">
      <c r="A115" s="36">
        <v>19010200</v>
      </c>
      <c r="B115" s="38" t="s">
        <v>78</v>
      </c>
      <c r="C115" s="89">
        <v>240000</v>
      </c>
      <c r="D115" s="97">
        <v>114015.56</v>
      </c>
      <c r="E115" s="53"/>
      <c r="F115" s="53"/>
      <c r="G115" s="53"/>
      <c r="H115" s="53"/>
      <c r="I115" s="53"/>
    </row>
    <row r="116" spans="1:9" ht="38.25" customHeight="1">
      <c r="A116" s="36">
        <v>19010300</v>
      </c>
      <c r="B116" s="38" t="s">
        <v>79</v>
      </c>
      <c r="C116" s="89">
        <v>600000</v>
      </c>
      <c r="D116" s="97">
        <v>359020.67</v>
      </c>
    </row>
    <row r="117" spans="1:9" ht="18.75" hidden="1" customHeight="1">
      <c r="A117" s="36">
        <v>19050000</v>
      </c>
      <c r="B117" s="37" t="s">
        <v>80</v>
      </c>
      <c r="C117" s="81"/>
      <c r="D117" s="97">
        <f>D118+D119</f>
        <v>0</v>
      </c>
    </row>
    <row r="118" spans="1:9" ht="35.25" hidden="1" customHeight="1">
      <c r="A118" s="36">
        <v>19050200</v>
      </c>
      <c r="B118" s="38" t="s">
        <v>81</v>
      </c>
      <c r="C118" s="81"/>
      <c r="D118" s="97"/>
    </row>
    <row r="119" spans="1:9" ht="35.25" hidden="1" customHeight="1">
      <c r="A119" s="36">
        <v>19050300</v>
      </c>
      <c r="B119" s="38" t="s">
        <v>82</v>
      </c>
      <c r="C119" s="95">
        <v>0</v>
      </c>
      <c r="D119" s="97"/>
    </row>
    <row r="120" spans="1:9" ht="27" customHeight="1">
      <c r="A120" s="36">
        <v>20000000</v>
      </c>
      <c r="B120" s="37" t="s">
        <v>83</v>
      </c>
      <c r="C120" s="95">
        <f>C121+C123+C128</f>
        <v>38704929.859999999</v>
      </c>
      <c r="D120" s="97">
        <f>D121+D123+D128</f>
        <v>10685978.450000001</v>
      </c>
    </row>
    <row r="121" spans="1:9" ht="20.25" hidden="1" customHeight="1">
      <c r="A121" s="36">
        <v>21000000</v>
      </c>
      <c r="B121" s="37" t="s">
        <v>40</v>
      </c>
      <c r="C121" s="95">
        <f>C122</f>
        <v>0</v>
      </c>
      <c r="D121" s="95">
        <f>D122</f>
        <v>0</v>
      </c>
    </row>
    <row r="122" spans="1:9" ht="41.45" hidden="1" customHeight="1">
      <c r="A122" s="36">
        <v>21110000</v>
      </c>
      <c r="B122" s="37" t="s">
        <v>103</v>
      </c>
      <c r="C122" s="100">
        <v>0</v>
      </c>
      <c r="D122" s="97"/>
    </row>
    <row r="123" spans="1:9" ht="19.899999999999999" customHeight="1">
      <c r="A123" s="75">
        <v>24000000</v>
      </c>
      <c r="B123" s="75" t="s">
        <v>56</v>
      </c>
      <c r="C123" s="81">
        <f>C124+C127</f>
        <v>60000</v>
      </c>
      <c r="D123" s="97">
        <f>D124+D127</f>
        <v>53946.1</v>
      </c>
    </row>
    <row r="124" spans="1:9" ht="26.25" customHeight="1">
      <c r="A124" s="36">
        <v>24060000</v>
      </c>
      <c r="B124" s="37" t="s">
        <v>58</v>
      </c>
      <c r="C124" s="81">
        <f>C125+C126</f>
        <v>60000</v>
      </c>
      <c r="D124" s="97">
        <f>D125+D126</f>
        <v>53946.1</v>
      </c>
    </row>
    <row r="125" spans="1:9" ht="20.25" hidden="1" customHeight="1">
      <c r="A125" s="36">
        <v>24061600</v>
      </c>
      <c r="B125" s="37" t="s">
        <v>84</v>
      </c>
      <c r="C125" s="81"/>
      <c r="D125" s="97"/>
    </row>
    <row r="126" spans="1:9" ht="39" customHeight="1">
      <c r="A126" s="36">
        <v>24062100</v>
      </c>
      <c r="B126" s="38" t="s">
        <v>85</v>
      </c>
      <c r="C126" s="89">
        <v>60000</v>
      </c>
      <c r="D126" s="97">
        <v>53946.1</v>
      </c>
    </row>
    <row r="127" spans="1:9" ht="20.25" hidden="1" customHeight="1">
      <c r="A127" s="36">
        <v>24170000</v>
      </c>
      <c r="B127" s="38" t="s">
        <v>86</v>
      </c>
      <c r="C127" s="81"/>
      <c r="D127" s="97"/>
    </row>
    <row r="128" spans="1:9" ht="25.15" customHeight="1">
      <c r="A128" s="39">
        <v>25000000</v>
      </c>
      <c r="B128" s="39" t="s">
        <v>87</v>
      </c>
      <c r="C128" s="97">
        <f>C129+C134</f>
        <v>38644929.859999999</v>
      </c>
      <c r="D128" s="97">
        <f>D129+D134</f>
        <v>10632032.350000001</v>
      </c>
      <c r="E128" s="62"/>
    </row>
    <row r="129" spans="1:4" ht="22.9" hidden="1" customHeight="1">
      <c r="A129" s="39">
        <v>25010000</v>
      </c>
      <c r="B129" s="27" t="s">
        <v>88</v>
      </c>
      <c r="C129" s="97">
        <f>C130+C131+C132+C133</f>
        <v>30974386.190000001</v>
      </c>
      <c r="D129" s="97">
        <f>D130+D131+D132+D133</f>
        <v>2947613.45</v>
      </c>
    </row>
    <row r="130" spans="1:4" ht="27.6" hidden="1" customHeight="1">
      <c r="A130" s="39">
        <v>25010100</v>
      </c>
      <c r="B130" s="27" t="s">
        <v>89</v>
      </c>
      <c r="C130" s="95">
        <v>30974386.190000001</v>
      </c>
      <c r="D130" s="97">
        <v>2696906.97</v>
      </c>
    </row>
    <row r="131" spans="1:4" ht="32.450000000000003" hidden="1" customHeight="1">
      <c r="A131" s="39">
        <v>25010200</v>
      </c>
      <c r="B131" s="27" t="s">
        <v>90</v>
      </c>
      <c r="C131" s="81"/>
      <c r="D131" s="97"/>
    </row>
    <row r="132" spans="1:4" ht="39" hidden="1" customHeight="1">
      <c r="A132" s="39">
        <v>25010300</v>
      </c>
      <c r="B132" s="27" t="s">
        <v>101</v>
      </c>
      <c r="C132" s="95"/>
      <c r="D132" s="97">
        <v>126003.06</v>
      </c>
    </row>
    <row r="133" spans="1:4" ht="39" hidden="1" customHeight="1">
      <c r="A133" s="39">
        <v>25010400</v>
      </c>
      <c r="B133" s="27" t="s">
        <v>91</v>
      </c>
      <c r="C133" s="95"/>
      <c r="D133" s="97">
        <v>124703.42</v>
      </c>
    </row>
    <row r="134" spans="1:4" ht="20.45" customHeight="1">
      <c r="A134" s="39">
        <v>25020000</v>
      </c>
      <c r="B134" s="27" t="s">
        <v>92</v>
      </c>
      <c r="C134" s="101">
        <f>C135+C136</f>
        <v>7670543.6699999999</v>
      </c>
      <c r="D134" s="101">
        <f>D135+D136</f>
        <v>7684418.9000000004</v>
      </c>
    </row>
    <row r="135" spans="1:4" ht="21" hidden="1" customHeight="1">
      <c r="A135" s="39">
        <v>25020100</v>
      </c>
      <c r="B135" s="27" t="s">
        <v>93</v>
      </c>
      <c r="C135" s="102">
        <v>7670543.6699999999</v>
      </c>
      <c r="D135" s="97">
        <v>6831602.7000000002</v>
      </c>
    </row>
    <row r="136" spans="1:4" ht="73.900000000000006" hidden="1" customHeight="1">
      <c r="A136" s="39">
        <v>25020200</v>
      </c>
      <c r="B136" s="27" t="s">
        <v>104</v>
      </c>
      <c r="C136" s="102"/>
      <c r="D136" s="97">
        <v>852816.2</v>
      </c>
    </row>
    <row r="137" spans="1:4" ht="22.9" customHeight="1">
      <c r="A137" s="36">
        <v>30000000</v>
      </c>
      <c r="B137" s="37" t="s">
        <v>59</v>
      </c>
      <c r="C137" s="81">
        <f>C138+C140</f>
        <v>425500</v>
      </c>
      <c r="D137" s="97">
        <f>D138+D140</f>
        <v>1419012.81</v>
      </c>
    </row>
    <row r="138" spans="1:4" ht="19.899999999999999" customHeight="1">
      <c r="A138" s="36">
        <v>31000000</v>
      </c>
      <c r="B138" s="38" t="s">
        <v>60</v>
      </c>
      <c r="C138" s="81">
        <f>C139</f>
        <v>100000</v>
      </c>
      <c r="D138" s="97">
        <f>D139</f>
        <v>22.99</v>
      </c>
    </row>
    <row r="139" spans="1:4" ht="37.15" customHeight="1">
      <c r="A139" s="36">
        <v>31030000</v>
      </c>
      <c r="B139" s="38" t="s">
        <v>94</v>
      </c>
      <c r="C139" s="81">
        <v>100000</v>
      </c>
      <c r="D139" s="97">
        <v>22.99</v>
      </c>
    </row>
    <row r="140" spans="1:4" ht="18.600000000000001" customHeight="1">
      <c r="A140" s="36">
        <v>33000000</v>
      </c>
      <c r="B140" s="38" t="s">
        <v>95</v>
      </c>
      <c r="C140" s="81">
        <f>C141</f>
        <v>325500</v>
      </c>
      <c r="D140" s="95">
        <f>D141</f>
        <v>1418989.82</v>
      </c>
    </row>
    <row r="141" spans="1:4" ht="19.899999999999999" customHeight="1">
      <c r="A141" s="36">
        <v>33010000</v>
      </c>
      <c r="B141" s="38" t="s">
        <v>96</v>
      </c>
      <c r="C141" s="81">
        <f>C142</f>
        <v>325500</v>
      </c>
      <c r="D141" s="95">
        <f>D142</f>
        <v>1418989.82</v>
      </c>
    </row>
    <row r="142" spans="1:4" ht="61.9" customHeight="1">
      <c r="A142" s="36">
        <v>33010100</v>
      </c>
      <c r="B142" s="38" t="s">
        <v>105</v>
      </c>
      <c r="C142" s="89">
        <v>325500</v>
      </c>
      <c r="D142" s="97">
        <v>1418989.82</v>
      </c>
    </row>
    <row r="143" spans="1:4" ht="23.45" customHeight="1">
      <c r="A143" s="23">
        <v>40000000</v>
      </c>
      <c r="B143" s="76" t="s">
        <v>64</v>
      </c>
      <c r="C143" s="81">
        <f>C144</f>
        <v>129923579</v>
      </c>
      <c r="D143" s="81">
        <f>D144</f>
        <v>113923579</v>
      </c>
    </row>
    <row r="144" spans="1:4" ht="20.45" customHeight="1">
      <c r="A144" s="23">
        <v>41000000</v>
      </c>
      <c r="B144" s="24" t="s">
        <v>65</v>
      </c>
      <c r="C144" s="81">
        <f>C148+C145</f>
        <v>129923579</v>
      </c>
      <c r="D144" s="81">
        <f>D148+D145</f>
        <v>113923579</v>
      </c>
    </row>
    <row r="145" spans="1:10" ht="20.45" customHeight="1">
      <c r="A145" s="79">
        <v>41030000</v>
      </c>
      <c r="B145" s="78" t="s">
        <v>66</v>
      </c>
      <c r="C145" s="81">
        <f>C146+C147</f>
        <v>128616419</v>
      </c>
      <c r="D145" s="81">
        <f>D146+D147</f>
        <v>112616419</v>
      </c>
    </row>
    <row r="146" spans="1:10" ht="43.15" customHeight="1">
      <c r="A146" s="23">
        <v>41033100</v>
      </c>
      <c r="B146" s="24" t="s">
        <v>138</v>
      </c>
      <c r="C146" s="81">
        <v>16000000</v>
      </c>
      <c r="D146" s="100"/>
    </row>
    <row r="147" spans="1:10" ht="37.5">
      <c r="A147" s="23">
        <v>41034700</v>
      </c>
      <c r="B147" s="24" t="s">
        <v>139</v>
      </c>
      <c r="C147" s="81">
        <v>112616419</v>
      </c>
      <c r="D147" s="81">
        <v>112616419</v>
      </c>
    </row>
    <row r="148" spans="1:10" ht="25.9" customHeight="1">
      <c r="A148" s="23">
        <v>41050000</v>
      </c>
      <c r="B148" s="24" t="s">
        <v>69</v>
      </c>
      <c r="C148" s="81">
        <f>SUM(C149:C153)</f>
        <v>1307160</v>
      </c>
      <c r="D148" s="90">
        <f>SUM(D149:D153)</f>
        <v>1307160</v>
      </c>
    </row>
    <row r="149" spans="1:10" s="1" customFormat="1" ht="37.5">
      <c r="A149" s="23">
        <v>41051100</v>
      </c>
      <c r="B149" s="24" t="s">
        <v>135</v>
      </c>
      <c r="C149" s="81">
        <v>1307160</v>
      </c>
      <c r="D149" s="81">
        <v>1307160</v>
      </c>
      <c r="E149" s="53"/>
      <c r="F149" s="53"/>
      <c r="G149" s="53"/>
      <c r="H149" s="53"/>
      <c r="I149" s="53"/>
    </row>
    <row r="150" spans="1:10" s="1" customFormat="1" ht="22.9" hidden="1" customHeight="1">
      <c r="A150" s="23">
        <v>41053900</v>
      </c>
      <c r="B150" s="24" t="s">
        <v>72</v>
      </c>
      <c r="C150" s="81"/>
      <c r="D150" s="81"/>
      <c r="E150" s="53"/>
      <c r="F150" s="53"/>
      <c r="G150" s="53"/>
      <c r="H150" s="53"/>
      <c r="I150" s="53"/>
    </row>
    <row r="151" spans="1:10" hidden="1">
      <c r="A151" s="36"/>
      <c r="B151" s="34"/>
      <c r="C151" s="81"/>
      <c r="D151" s="97"/>
    </row>
    <row r="152" spans="1:10" hidden="1">
      <c r="A152" s="36"/>
      <c r="B152" s="34"/>
      <c r="C152" s="81"/>
      <c r="D152" s="97"/>
    </row>
    <row r="153" spans="1:10" hidden="1">
      <c r="A153" s="36"/>
      <c r="B153" s="34"/>
      <c r="C153" s="81"/>
      <c r="D153" s="97"/>
    </row>
    <row r="154" spans="1:10" ht="19.899999999999999" customHeight="1">
      <c r="A154" s="36">
        <v>50000000</v>
      </c>
      <c r="B154" s="38" t="s">
        <v>97</v>
      </c>
      <c r="C154" s="81">
        <f>C155</f>
        <v>1550000</v>
      </c>
      <c r="D154" s="97">
        <f>D155</f>
        <v>1380066.31</v>
      </c>
    </row>
    <row r="155" spans="1:10" ht="38.450000000000003" customHeight="1">
      <c r="A155" s="36">
        <v>50110000</v>
      </c>
      <c r="B155" s="38" t="s">
        <v>98</v>
      </c>
      <c r="C155" s="81">
        <v>1550000</v>
      </c>
      <c r="D155" s="97">
        <v>1380066.31</v>
      </c>
    </row>
    <row r="156" spans="1:10" ht="22.9" customHeight="1">
      <c r="A156" s="117" t="s">
        <v>73</v>
      </c>
      <c r="B156" s="117"/>
      <c r="C156" s="98">
        <f>C154+C137+C143+C120+C111</f>
        <v>171544008.86000001</v>
      </c>
      <c r="D156" s="98">
        <f>D154+D137+D120+D111+D143</f>
        <v>127963540.09999999</v>
      </c>
      <c r="F156" s="57"/>
      <c r="G156" s="57"/>
      <c r="H156" s="41">
        <v>11358454.199999999</v>
      </c>
      <c r="I156" s="80">
        <f>[1]дод.1!$E$143</f>
        <v>166779589</v>
      </c>
      <c r="J156">
        <v>127963540.09999999</v>
      </c>
    </row>
    <row r="157" spans="1:10" ht="29.45" customHeight="1">
      <c r="A157" s="113" t="s">
        <v>99</v>
      </c>
      <c r="B157" s="113"/>
      <c r="C157" s="98">
        <f>C156+C109</f>
        <v>1392657491.5999999</v>
      </c>
      <c r="D157" s="98">
        <f>D156+D109</f>
        <v>790675314.62</v>
      </c>
      <c r="F157" s="57"/>
      <c r="G157" s="57"/>
      <c r="H157" s="57">
        <f>D156-H156</f>
        <v>116605085.89999999</v>
      </c>
      <c r="I157" s="61">
        <f>I156-C156</f>
        <v>-4764419.8600000143</v>
      </c>
      <c r="J157" s="9">
        <f>J156-D156</f>
        <v>0</v>
      </c>
    </row>
    <row r="158" spans="1:10" s="18" customFormat="1" ht="72.599999999999994" customHeight="1">
      <c r="A158" s="17" t="s">
        <v>142</v>
      </c>
      <c r="B158" s="17"/>
      <c r="C158" s="103"/>
      <c r="D158" s="105" t="s">
        <v>143</v>
      </c>
      <c r="E158" s="63"/>
      <c r="F158" s="63"/>
      <c r="G158" s="63"/>
      <c r="H158" s="63"/>
      <c r="I158" s="77"/>
    </row>
    <row r="160" spans="1:10" ht="19.899999999999999" customHeight="1">
      <c r="A160" s="16"/>
      <c r="B160" s="16"/>
      <c r="C160" s="104"/>
      <c r="D160" s="104"/>
      <c r="F160" s="57"/>
      <c r="G160" s="57"/>
      <c r="H160" s="57"/>
    </row>
    <row r="161" spans="1:5" ht="13.9" customHeight="1">
      <c r="A161" s="7"/>
      <c r="B161" s="8"/>
      <c r="C161" s="104"/>
      <c r="D161" s="111"/>
      <c r="E161" s="57"/>
    </row>
  </sheetData>
  <sheetProtection selectLockedCells="1" selectUnlockedCells="1"/>
  <mergeCells count="5">
    <mergeCell ref="A157:B157"/>
    <mergeCell ref="C2:D2"/>
    <mergeCell ref="A5:D5"/>
    <mergeCell ref="A109:B109"/>
    <mergeCell ref="A156:B156"/>
  </mergeCells>
  <phoneticPr fontId="14" type="noConversion"/>
  <conditionalFormatting sqref="D92 D13:D15 D65:D69 D19 D24 D28 D30:D31 D36:D43 D45 D47 D49:D50 D55:D57 D61 D72:D75 D78 D80:D82 D86 D99 C103 D104:D108">
    <cfRule type="expression" dxfId="28" priority="103" stopIfTrue="1">
      <formula>XFB13=1</formula>
    </cfRule>
  </conditionalFormatting>
  <conditionalFormatting sqref="D31 D114:D116 D126 D130 D132:D133 D135:D136 C13:C15 C65:C69 C19 C24 C28 C30:C33 C36:C43 C45 C47 C49:C50 C55:C57 C61 C73:C75 C78 C80:C82 C86 C98:C99 C96 C104:C108 D98">
    <cfRule type="expression" dxfId="27" priority="141" stopIfTrue="1">
      <formula>XFC13=1</formula>
    </cfRule>
  </conditionalFormatting>
  <conditionalFormatting sqref="B97:B98">
    <cfRule type="expression" dxfId="26" priority="102" stopIfTrue="1">
      <formula>XFD97=1</formula>
    </cfRule>
  </conditionalFormatting>
  <conditionalFormatting sqref="A97:A98">
    <cfRule type="expression" dxfId="25" priority="95" stopIfTrue="1">
      <formula>XFD97=1</formula>
    </cfRule>
  </conditionalFormatting>
  <conditionalFormatting sqref="C114:C116 C126 C142">
    <cfRule type="expression" dxfId="24" priority="89" stopIfTrue="1">
      <formula>XFD114=1</formula>
    </cfRule>
  </conditionalFormatting>
  <conditionalFormatting sqref="D13:D16 D65:D69 D19 D32:D33 D36:D45 D49:D50 D55:D57 D61 D72:D76 D78 D86:D87 D92 D96 D114:D116 D126 D130:D133 D135:D136 D139 D142 D155 D102:D108">
    <cfRule type="expression" dxfId="23" priority="81" stopIfTrue="1">
      <formula>XFA13=1</formula>
    </cfRule>
  </conditionalFormatting>
  <conditionalFormatting sqref="D13">
    <cfRule type="expression" dxfId="22" priority="23" stopIfTrue="1">
      <formula>XFA13=1</formula>
    </cfRule>
  </conditionalFormatting>
  <conditionalFormatting sqref="D14:D16">
    <cfRule type="expression" dxfId="21" priority="22" stopIfTrue="1">
      <formula>XFA14=1</formula>
    </cfRule>
  </conditionalFormatting>
  <conditionalFormatting sqref="D32:D33">
    <cfRule type="expression" dxfId="20" priority="21" stopIfTrue="1">
      <formula>XFA32=1</formula>
    </cfRule>
  </conditionalFormatting>
  <conditionalFormatting sqref="D36:D45">
    <cfRule type="expression" dxfId="19" priority="20" stopIfTrue="1">
      <formula>XFA36=1</formula>
    </cfRule>
  </conditionalFormatting>
  <conditionalFormatting sqref="D47">
    <cfRule type="expression" dxfId="18" priority="19" stopIfTrue="1">
      <formula>XFA47=1</formula>
    </cfRule>
  </conditionalFormatting>
  <conditionalFormatting sqref="D49:D50">
    <cfRule type="expression" dxfId="17" priority="18" stopIfTrue="1">
      <formula>XFA49=1</formula>
    </cfRule>
  </conditionalFormatting>
  <conditionalFormatting sqref="D55:D57">
    <cfRule type="expression" dxfId="16" priority="17" stopIfTrue="1">
      <formula>XFA55=1</formula>
    </cfRule>
  </conditionalFormatting>
  <conditionalFormatting sqref="D61">
    <cfRule type="expression" dxfId="15" priority="16" stopIfTrue="1">
      <formula>XFA61=1</formula>
    </cfRule>
  </conditionalFormatting>
  <conditionalFormatting sqref="D65:D68">
    <cfRule type="expression" dxfId="14" priority="15" stopIfTrue="1">
      <formula>XFA65=1</formula>
    </cfRule>
  </conditionalFormatting>
  <conditionalFormatting sqref="D74:D76">
    <cfRule type="expression" dxfId="13" priority="14" stopIfTrue="1">
      <formula>XFA74=1</formula>
    </cfRule>
  </conditionalFormatting>
  <conditionalFormatting sqref="D78">
    <cfRule type="expression" dxfId="12" priority="13" stopIfTrue="1">
      <formula>XFA78=1</formula>
    </cfRule>
  </conditionalFormatting>
  <conditionalFormatting sqref="D86:D87">
    <cfRule type="expression" dxfId="11" priority="12" stopIfTrue="1">
      <formula>XFA86=1</formula>
    </cfRule>
  </conditionalFormatting>
  <conditionalFormatting sqref="D96">
    <cfRule type="expression" dxfId="10" priority="11" stopIfTrue="1">
      <formula>XFA96=1</formula>
    </cfRule>
  </conditionalFormatting>
  <conditionalFormatting sqref="D104">
    <cfRule type="expression" dxfId="9" priority="10" stopIfTrue="1">
      <formula>XFA104=1</formula>
    </cfRule>
  </conditionalFormatting>
  <conditionalFormatting sqref="D105">
    <cfRule type="expression" dxfId="8" priority="9" stopIfTrue="1">
      <formula>XFA105=1</formula>
    </cfRule>
  </conditionalFormatting>
  <conditionalFormatting sqref="D106">
    <cfRule type="expression" dxfId="7" priority="8" stopIfTrue="1">
      <formula>XFA106=1</formula>
    </cfRule>
  </conditionalFormatting>
  <conditionalFormatting sqref="D108">
    <cfRule type="expression" dxfId="6" priority="7" stopIfTrue="1">
      <formula>XFA108=1</formula>
    </cfRule>
  </conditionalFormatting>
  <conditionalFormatting sqref="D114:D116">
    <cfRule type="expression" dxfId="5" priority="6" stopIfTrue="1">
      <formula>XFA114=1</formula>
    </cfRule>
  </conditionalFormatting>
  <conditionalFormatting sqref="D126">
    <cfRule type="expression" dxfId="4" priority="5" stopIfTrue="1">
      <formula>XFA126=1</formula>
    </cfRule>
  </conditionalFormatting>
  <conditionalFormatting sqref="D130">
    <cfRule type="expression" dxfId="3" priority="4" stopIfTrue="1">
      <formula>XFA130=1</formula>
    </cfRule>
  </conditionalFormatting>
  <conditionalFormatting sqref="D132:D133">
    <cfRule type="expression" dxfId="2" priority="3" stopIfTrue="1">
      <formula>XFA132=1</formula>
    </cfRule>
  </conditionalFormatting>
  <conditionalFormatting sqref="D135:D136">
    <cfRule type="expression" dxfId="1" priority="2" stopIfTrue="1">
      <formula>XFA135=1</formula>
    </cfRule>
  </conditionalFormatting>
  <conditionalFormatting sqref="D142">
    <cfRule type="expression" dxfId="0" priority="1" stopIfTrue="1">
      <formula>XFA142=1</formula>
    </cfRule>
  </conditionalFormatting>
  <pageMargins left="1.1811023622047245" right="0.19685039370078741" top="0.39370078740157483" bottom="0.19685039370078741" header="0.51181102362204722" footer="0.51181102362204722"/>
  <pageSetup paperSize="9" scale="5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cp:lastModifiedBy>admin</cp:lastModifiedBy>
  <cp:lastPrinted>2024-07-08T05:57:31Z</cp:lastPrinted>
  <dcterms:created xsi:type="dcterms:W3CDTF">2020-09-21T10:01:22Z</dcterms:created>
  <dcterms:modified xsi:type="dcterms:W3CDTF">2024-07-18T12:07:01Z</dcterms:modified>
</cp:coreProperties>
</file>