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1.03.2025\Громадський порядок\"/>
    </mc:Choice>
  </mc:AlternateContent>
  <xr:revisionPtr revIDLastSave="0" documentId="13_ncr:1_{DBE91815-6936-4898-9E33-EFD1A1120323}"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Лист1!$8:$9</definedName>
  </definedNames>
  <calcPr calcId="191029"/>
</workbook>
</file>

<file path=xl/calcChain.xml><?xml version="1.0" encoding="utf-8"?>
<calcChain xmlns="http://schemas.openxmlformats.org/spreadsheetml/2006/main">
  <c r="J73" i="1" l="1"/>
  <c r="J70" i="1"/>
  <c r="I70" i="1"/>
  <c r="I73" i="1" s="1"/>
  <c r="I50" i="1"/>
  <c r="J34" i="1"/>
  <c r="I24" i="1"/>
  <c r="E67" i="1" l="1"/>
  <c r="E66" i="1"/>
  <c r="E65" i="1"/>
  <c r="E64" i="1"/>
  <c r="J63" i="1"/>
  <c r="I63" i="1"/>
  <c r="H63" i="1"/>
  <c r="G63" i="1"/>
  <c r="F63" i="1"/>
  <c r="H34" i="1"/>
  <c r="H31" i="1"/>
  <c r="J31" i="1"/>
  <c r="I34" i="1"/>
  <c r="I31" i="1"/>
  <c r="E21" i="1"/>
  <c r="E33" i="1" s="1"/>
  <c r="E22" i="1"/>
  <c r="E27" i="1"/>
  <c r="E24" i="1"/>
  <c r="H57" i="1"/>
  <c r="E34" i="1" l="1"/>
  <c r="E63" i="1"/>
  <c r="H50" i="1"/>
  <c r="H60" i="1" l="1"/>
  <c r="E38" i="1"/>
  <c r="E39" i="1"/>
  <c r="E40" i="1"/>
  <c r="E37" i="1"/>
  <c r="F36" i="1"/>
  <c r="G36" i="1"/>
  <c r="H36" i="1"/>
  <c r="I36" i="1"/>
  <c r="J36" i="1"/>
  <c r="E50" i="1"/>
  <c r="E49" i="1"/>
  <c r="E48" i="1"/>
  <c r="J47" i="1"/>
  <c r="I47" i="1"/>
  <c r="G47" i="1"/>
  <c r="F47" i="1"/>
  <c r="G60" i="1"/>
  <c r="I60" i="1"/>
  <c r="I78" i="1" s="1"/>
  <c r="J60" i="1"/>
  <c r="J57" i="1" s="1"/>
  <c r="F60" i="1"/>
  <c r="F57" i="1" s="1"/>
  <c r="E54" i="1"/>
  <c r="E61" i="1"/>
  <c r="E59" i="1"/>
  <c r="E58" i="1"/>
  <c r="G57" i="1"/>
  <c r="E77" i="1"/>
  <c r="E76" i="1"/>
  <c r="E74" i="1"/>
  <c r="E73" i="1"/>
  <c r="E72" i="1"/>
  <c r="E71" i="1"/>
  <c r="H70" i="1"/>
  <c r="G70" i="1"/>
  <c r="F70" i="1"/>
  <c r="E15" i="1"/>
  <c r="E16" i="1"/>
  <c r="E17" i="1"/>
  <c r="E32" i="1"/>
  <c r="E35" i="1"/>
  <c r="G34" i="1"/>
  <c r="F34" i="1"/>
  <c r="F19" i="1"/>
  <c r="G19" i="1"/>
  <c r="G31" i="1" s="1"/>
  <c r="G18" i="1"/>
  <c r="G14" i="1" s="1"/>
  <c r="H18" i="1"/>
  <c r="H14" i="1" s="1"/>
  <c r="I18" i="1"/>
  <c r="I14" i="1" s="1"/>
  <c r="J18" i="1"/>
  <c r="J14" i="1" s="1"/>
  <c r="F18" i="1"/>
  <c r="F14" i="1" s="1"/>
  <c r="E13" i="1"/>
  <c r="F31" i="1" l="1"/>
  <c r="E19" i="1"/>
  <c r="E31" i="1" s="1"/>
  <c r="I57" i="1"/>
  <c r="H75" i="1"/>
  <c r="F78" i="1"/>
  <c r="E36" i="1"/>
  <c r="J79" i="1"/>
  <c r="H79" i="1"/>
  <c r="J78" i="1"/>
  <c r="H78" i="1"/>
  <c r="G78" i="1"/>
  <c r="F79" i="1"/>
  <c r="I79" i="1"/>
  <c r="I75" i="1" s="1"/>
  <c r="G79" i="1"/>
  <c r="E51" i="1"/>
  <c r="E47" i="1" s="1"/>
  <c r="E60" i="1"/>
  <c r="E57" i="1" s="1"/>
  <c r="E70" i="1"/>
  <c r="E18" i="1"/>
  <c r="E14" i="1" s="1"/>
  <c r="E78" i="1" l="1"/>
  <c r="F75" i="1"/>
  <c r="E79" i="1"/>
  <c r="J75" i="1"/>
  <c r="G75" i="1"/>
  <c r="E75" i="1" l="1"/>
</calcChain>
</file>

<file path=xl/sharedStrings.xml><?xml version="1.0" encoding="utf-8"?>
<sst xmlns="http://schemas.openxmlformats.org/spreadsheetml/2006/main" count="240" uniqueCount="87">
  <si>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</si>
  <si>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</si>
  <si>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</si>
  <si>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</si>
  <si>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</si>
  <si>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</si>
  <si>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</si>
  <si>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</si>
  <si>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</si>
  <si>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</si>
  <si>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</si>
  <si>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</si>
  <si>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</si>
  <si>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</si>
  <si>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</si>
  <si>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</si>
  <si>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</si>
  <si>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</si>
  <si>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</si>
  <si>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</si>
  <si>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</si>
  <si>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</si>
  <si>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</si>
  <si>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</si>
  <si>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</si>
  <si>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</si>
  <si>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</si>
  <si>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</si>
  <si>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</si>
  <si>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</si>
  <si>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</si>
  <si>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</si>
  <si>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</si>
  <si>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</si>
  <si>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</si>
  <si>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</si>
  <si>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</si>
  <si>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</si>
  <si>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</si>
  <si>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</si>
  <si>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</si>
  <si>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</si>
  <si>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</si>
  <si>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</si>
  <si>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</si>
  <si>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</si>
  <si>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</si>
  <si>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</si>
  <si>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</si>
  <si>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</si>
  <si>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</si>
  <si>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</si>
  <si>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</si>
  <si>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</si>
  <si>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</si>
  <si>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</si>
  <si>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</si>
  <si>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</si>
  <si>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</si>
  <si>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</si>
  <si>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</si>
  <si>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</si>
  <si>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</si>
  <si>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</si>
  <si>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</si>
  <si>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</si>
  <si>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</si>
  <si>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</si>
  <si>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</si>
  <si>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</si>
  <si>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</si>
  <si>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</si>
  <si>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</si>
  <si>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</si>
  <si>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</si>
  <si>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</si>
  <si>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</si>
  <si>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</si>
  <si>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</si>
  <si>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ВСЬОГО за заходами:  у т.ч.</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</si>
  <si>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</si>
  <si>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</si>
  <si>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на  придбання моніторів, картриджів, багатофункціонального пристрою, мережевих камер, відеореєстратора, жорсткого диску, комутатора, комп'ютерів)</t>
  </si>
  <si>
    <t>6.2. Виділення субвенції з місцевого бюджету державному бюджету для укріплення матеріально-технічної бази Управління СБУ(запчастини для автомобілів,послуги з поточного ремонту автомобілів,придбання комп’ютерної  та оргтехніки)</t>
  </si>
  <si>
    <t>2025рік</t>
  </si>
  <si>
    <t xml:space="preserve">2025рік </t>
  </si>
  <si>
    <t>Додаток 2
до рішення міської ради 
від 11.03.2025  №1936-61/VIII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</si>
</sst>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85">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3" fillId="0" borderId="5" xfId="0" applyFont="1" applyBorder="1" applyAlignment="1">
      <alignment vertical="top" wrapText="1"/>
    </xf>
    <xf numFmtId="0" fontId="3" fillId="0" borderId="7" xfId="0" applyFont="1" applyBorder="1" applyAlignment="1">
      <alignment vertical="top" wrapText="1"/>
    </xf>
    <xf numFmtId="0" fontId="0" fillId="0" borderId="8" xfId="0" applyBorder="1" applyAlignment="1">
      <alignmen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5" fillId="2" borderId="1" xfId="0" applyFont="1" applyFill="1" applyBorder="1" applyAlignment="1">
      <alignment horizontal="right" vertical="top"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vertical="top" wrapText="1"/>
    </xf>
    <xf numFmtId="0" fontId="3" fillId="0" borderId="2" xfId="0" applyFont="1" applyBorder="1" applyAlignment="1">
      <alignment horizontal="left" vertical="top" wrapText="1"/>
    </xf>
    <xf numFmtId="0" fontId="3" fillId="0" borderId="4" xfId="0" applyFont="1" applyBorder="1" applyAlignment="1">
      <alignment horizontal="lef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4"/>
  <sheetViews>
    <sheetView tabSelected="1" view="pageBreakPreview" topLeftCell="A71" zoomScale="82" zoomScaleNormal="96" zoomScaleSheetLayoutView="82" workbookViewId="0">
      <selection activeCell="H93" sqref="H93"/>
    </sheetView>
  </sheetViews>
  <sheetFormatPr defaultRowHeight="15" x14ac:dyDescent="0.2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2.28515625" style="23" customWidth="1"/>
    <col min="11" max="11" width="14.85546875" style="13" customWidth="1"/>
  </cols>
  <sheetData>
    <row r="1" spans="1:56" ht="63" customHeight="1" x14ac:dyDescent="0.25"/>
    <row r="2" spans="1:56" ht="47.25" customHeight="1" x14ac:dyDescent="0.25">
      <c r="A2" s="1"/>
      <c r="B2" s="1"/>
      <c r="C2" s="1"/>
      <c r="D2" s="24"/>
      <c r="E2" s="16"/>
      <c r="F2" s="16"/>
      <c r="G2" s="16"/>
      <c r="H2" s="16"/>
      <c r="I2" s="43" t="s">
        <v>86</v>
      </c>
      <c r="J2" s="43"/>
      <c r="K2" s="43"/>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64.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27.75" hidden="1" customHeight="1" x14ac:dyDescent="0.25">
      <c r="A4" s="1"/>
      <c r="B4" s="1"/>
      <c r="C4" s="1"/>
      <c r="D4" s="24"/>
      <c r="E4" s="16"/>
      <c r="F4" s="16"/>
      <c r="G4" s="16"/>
      <c r="H4" s="16"/>
      <c r="I4" s="11"/>
      <c r="J4" s="11"/>
      <c r="K4" s="1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53.25" customHeight="1" x14ac:dyDescent="0.25">
      <c r="A5" s="1"/>
      <c r="B5" s="44" t="s">
        <v>29</v>
      </c>
      <c r="C5" s="45"/>
      <c r="D5" s="45"/>
      <c r="E5" s="45"/>
      <c r="F5" s="45"/>
      <c r="G5" s="45"/>
      <c r="H5" s="45"/>
      <c r="I5" s="45"/>
      <c r="J5" s="45"/>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0.75" customHeight="1" x14ac:dyDescent="0.25">
      <c r="A6" s="1"/>
      <c r="B6" s="32"/>
      <c r="C6" s="33"/>
      <c r="D6" s="33"/>
      <c r="E6" s="33"/>
      <c r="F6" s="33"/>
      <c r="G6" s="33"/>
      <c r="H6" s="33"/>
      <c r="I6" s="33"/>
      <c r="J6" s="33"/>
      <c r="K6" s="12"/>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4.75" hidden="1" customHeight="1" x14ac:dyDescent="0.25">
      <c r="A7" s="1"/>
      <c r="B7" s="1"/>
      <c r="C7" s="1"/>
      <c r="D7" s="24"/>
      <c r="E7" s="16"/>
      <c r="F7" s="16"/>
      <c r="G7" s="16"/>
      <c r="H7" s="16"/>
      <c r="I7" s="16"/>
      <c r="J7" s="15"/>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1" customHeight="1" x14ac:dyDescent="0.25">
      <c r="A8" s="53" t="s">
        <v>0</v>
      </c>
      <c r="B8" s="53" t="s">
        <v>1</v>
      </c>
      <c r="C8" s="53" t="s">
        <v>2</v>
      </c>
      <c r="D8" s="53" t="s">
        <v>3</v>
      </c>
      <c r="E8" s="54" t="s">
        <v>5</v>
      </c>
      <c r="F8" s="54"/>
      <c r="G8" s="54"/>
      <c r="H8" s="54"/>
      <c r="I8" s="54"/>
      <c r="J8" s="54"/>
      <c r="K8" s="53" t="s">
        <v>6</v>
      </c>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22.5" customHeight="1" x14ac:dyDescent="0.25">
      <c r="A9" s="53"/>
      <c r="B9" s="53"/>
      <c r="C9" s="53"/>
      <c r="D9" s="53"/>
      <c r="E9" s="2" t="s">
        <v>4</v>
      </c>
      <c r="F9" s="2">
        <v>2021</v>
      </c>
      <c r="G9" s="2">
        <v>2022</v>
      </c>
      <c r="H9" s="2">
        <v>2023</v>
      </c>
      <c r="I9" s="2">
        <v>2024</v>
      </c>
      <c r="J9" s="2">
        <v>2025</v>
      </c>
      <c r="K9" s="53"/>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56" customHeight="1" x14ac:dyDescent="0.25">
      <c r="A10" s="46" t="s">
        <v>51</v>
      </c>
      <c r="B10" s="14" t="s">
        <v>7</v>
      </c>
      <c r="C10" s="3" t="s">
        <v>60</v>
      </c>
      <c r="D10" s="8" t="s">
        <v>10</v>
      </c>
      <c r="E10" s="2" t="s">
        <v>8</v>
      </c>
      <c r="F10" s="2" t="s">
        <v>8</v>
      </c>
      <c r="G10" s="2" t="s">
        <v>8</v>
      </c>
      <c r="H10" s="2" t="s">
        <v>8</v>
      </c>
      <c r="I10" s="2" t="s">
        <v>8</v>
      </c>
      <c r="J10" s="2" t="s">
        <v>8</v>
      </c>
      <c r="K10" s="2" t="s">
        <v>9</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138" customHeight="1" x14ac:dyDescent="0.25">
      <c r="A11" s="47"/>
      <c r="B11" s="14" t="s">
        <v>11</v>
      </c>
      <c r="C11" s="3" t="s">
        <v>61</v>
      </c>
      <c r="D11" s="8" t="s">
        <v>15</v>
      </c>
      <c r="E11" s="17" t="s">
        <v>8</v>
      </c>
      <c r="F11" s="17" t="s">
        <v>8</v>
      </c>
      <c r="G11" s="17" t="s">
        <v>8</v>
      </c>
      <c r="H11" s="17" t="s">
        <v>8</v>
      </c>
      <c r="I11" s="17" t="s">
        <v>8</v>
      </c>
      <c r="J11" s="17" t="s">
        <v>8</v>
      </c>
      <c r="K11" s="2" t="s">
        <v>12</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32.5" customHeight="1" x14ac:dyDescent="0.25">
      <c r="A12" s="48"/>
      <c r="B12" s="3" t="s">
        <v>16</v>
      </c>
      <c r="C12" s="3" t="s">
        <v>62</v>
      </c>
      <c r="D12" s="8" t="s">
        <v>50</v>
      </c>
      <c r="E12" s="2" t="s">
        <v>8</v>
      </c>
      <c r="F12" s="2" t="s">
        <v>8</v>
      </c>
      <c r="G12" s="2" t="s">
        <v>8</v>
      </c>
      <c r="H12" s="2" t="s">
        <v>8</v>
      </c>
      <c r="I12" s="2" t="s">
        <v>8</v>
      </c>
      <c r="J12" s="2" t="s">
        <v>8</v>
      </c>
      <c r="K12" s="2" t="s">
        <v>13</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27.25" customHeight="1" x14ac:dyDescent="0.25">
      <c r="A13" s="48"/>
      <c r="B13" s="3" t="s">
        <v>17</v>
      </c>
      <c r="C13" s="3" t="s">
        <v>63</v>
      </c>
      <c r="D13" s="25" t="s">
        <v>15</v>
      </c>
      <c r="E13" s="4">
        <f>F13+G13+H13+I13+J13</f>
        <v>25000</v>
      </c>
      <c r="F13" s="4">
        <v>5000</v>
      </c>
      <c r="G13" s="4">
        <v>5000</v>
      </c>
      <c r="H13" s="4">
        <v>5000</v>
      </c>
      <c r="I13" s="4">
        <v>5000</v>
      </c>
      <c r="J13" s="4">
        <v>5000</v>
      </c>
      <c r="K13" s="2" t="s">
        <v>14</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9.25" customHeight="1" x14ac:dyDescent="0.25">
      <c r="A14" s="51" t="s">
        <v>30</v>
      </c>
      <c r="B14" s="51"/>
      <c r="C14" s="51"/>
      <c r="D14" s="5" t="s">
        <v>49</v>
      </c>
      <c r="E14" s="18">
        <f>E15+E16+E17+E18</f>
        <v>25000</v>
      </c>
      <c r="F14" s="18">
        <f t="shared" ref="F14:J14" si="0">F15+F16+F17+F18</f>
        <v>5000</v>
      </c>
      <c r="G14" s="18">
        <f t="shared" si="0"/>
        <v>5000</v>
      </c>
      <c r="H14" s="18">
        <f t="shared" si="0"/>
        <v>5000</v>
      </c>
      <c r="I14" s="18">
        <f t="shared" si="0"/>
        <v>5000</v>
      </c>
      <c r="J14" s="18">
        <f t="shared" si="0"/>
        <v>5000</v>
      </c>
      <c r="K14" s="52"/>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27" customHeight="1" x14ac:dyDescent="0.25">
      <c r="A15" s="51"/>
      <c r="B15" s="51"/>
      <c r="C15" s="51"/>
      <c r="D15" s="6" t="s">
        <v>18</v>
      </c>
      <c r="E15" s="19">
        <f t="shared" ref="E15:E17" si="1">F15+G15+H15+I15+J15</f>
        <v>0</v>
      </c>
      <c r="F15" s="20"/>
      <c r="G15" s="21"/>
      <c r="H15" s="21"/>
      <c r="I15" s="21"/>
      <c r="J15" s="21"/>
      <c r="K15" s="52"/>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51"/>
      <c r="B16" s="51"/>
      <c r="C16" s="51"/>
      <c r="D16" s="6" t="s">
        <v>19</v>
      </c>
      <c r="E16" s="19">
        <f t="shared" si="1"/>
        <v>0</v>
      </c>
      <c r="F16" s="20"/>
      <c r="G16" s="21"/>
      <c r="H16" s="21"/>
      <c r="I16" s="21"/>
      <c r="J16" s="21"/>
      <c r="K16" s="52"/>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51"/>
      <c r="B17" s="51"/>
      <c r="C17" s="51"/>
      <c r="D17" s="6" t="s">
        <v>20</v>
      </c>
      <c r="E17" s="19">
        <f t="shared" si="1"/>
        <v>0</v>
      </c>
      <c r="F17" s="20"/>
      <c r="G17" s="21"/>
      <c r="H17" s="21"/>
      <c r="I17" s="21"/>
      <c r="J17" s="21"/>
      <c r="K17" s="52"/>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15" customHeight="1" x14ac:dyDescent="0.25">
      <c r="A18" s="51"/>
      <c r="B18" s="51"/>
      <c r="C18" s="51"/>
      <c r="D18" s="7" t="s">
        <v>21</v>
      </c>
      <c r="E18" s="19">
        <f>F18+G18+H18+I18+J18</f>
        <v>25000</v>
      </c>
      <c r="F18" s="22">
        <f>F13</f>
        <v>5000</v>
      </c>
      <c r="G18" s="22">
        <f t="shared" ref="G18:J18" si="2">G13</f>
        <v>5000</v>
      </c>
      <c r="H18" s="22">
        <f t="shared" si="2"/>
        <v>5000</v>
      </c>
      <c r="I18" s="22">
        <f t="shared" si="2"/>
        <v>5000</v>
      </c>
      <c r="J18" s="22">
        <f t="shared" si="2"/>
        <v>5000</v>
      </c>
      <c r="K18" s="52"/>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46" t="s">
        <v>22</v>
      </c>
      <c r="B19" s="57" t="s">
        <v>23</v>
      </c>
      <c r="C19" s="50" t="s">
        <v>61</v>
      </c>
      <c r="D19" s="26" t="s">
        <v>49</v>
      </c>
      <c r="E19" s="9">
        <f>SUM(F19:J19)</f>
        <v>3610626.25</v>
      </c>
      <c r="F19" s="9">
        <f t="shared" ref="F19:G19" si="3">F20+F21+F22+F23</f>
        <v>993461.05</v>
      </c>
      <c r="G19" s="9">
        <f t="shared" si="3"/>
        <v>861433.2</v>
      </c>
      <c r="H19" s="34">
        <v>1755732</v>
      </c>
      <c r="I19" s="9">
        <v>0</v>
      </c>
      <c r="J19" s="9">
        <v>0</v>
      </c>
      <c r="K19" s="60" t="s">
        <v>28</v>
      </c>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7.95" customHeight="1" x14ac:dyDescent="0.25">
      <c r="A20" s="49"/>
      <c r="B20" s="58"/>
      <c r="C20" s="50"/>
      <c r="D20" s="27" t="s">
        <v>18</v>
      </c>
      <c r="E20" s="9"/>
      <c r="F20" s="9"/>
      <c r="G20" s="9"/>
      <c r="H20" s="9"/>
      <c r="I20" s="9"/>
      <c r="J20" s="9"/>
      <c r="K20" s="6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49"/>
      <c r="B21" s="58"/>
      <c r="C21" s="50"/>
      <c r="D21" s="27" t="s">
        <v>19</v>
      </c>
      <c r="E21" s="9">
        <f>SUM(F21:J21)</f>
        <v>25000</v>
      </c>
      <c r="F21" s="9"/>
      <c r="G21" s="9">
        <v>25000</v>
      </c>
      <c r="H21" s="9"/>
      <c r="I21" s="9"/>
      <c r="J21" s="9"/>
      <c r="K21" s="6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22.5" customHeight="1" x14ac:dyDescent="0.25">
      <c r="A22" s="49"/>
      <c r="B22" s="58"/>
      <c r="C22" s="50"/>
      <c r="D22" s="27" t="s">
        <v>20</v>
      </c>
      <c r="E22" s="9">
        <f>SUM(F22:J22)</f>
        <v>3585626.25</v>
      </c>
      <c r="F22" s="2">
        <v>993461.05</v>
      </c>
      <c r="G22" s="2">
        <v>836433.2</v>
      </c>
      <c r="H22" s="34">
        <v>1755732</v>
      </c>
      <c r="I22" s="2">
        <v>0</v>
      </c>
      <c r="J22" s="2">
        <v>0</v>
      </c>
      <c r="K22" s="6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62.45" customHeight="1" x14ac:dyDescent="0.25">
      <c r="A23" s="49"/>
      <c r="B23" s="58"/>
      <c r="C23" s="50"/>
      <c r="D23" s="29" t="s">
        <v>21</v>
      </c>
      <c r="E23" s="9"/>
      <c r="F23" s="9"/>
      <c r="G23" s="9"/>
      <c r="H23" s="9"/>
      <c r="I23" s="9"/>
      <c r="J23" s="9"/>
      <c r="K23" s="6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3.45" customHeight="1" x14ac:dyDescent="0.25">
      <c r="A24" s="49"/>
      <c r="B24" s="58"/>
      <c r="C24" s="57" t="s">
        <v>75</v>
      </c>
      <c r="D24" s="26" t="s">
        <v>49</v>
      </c>
      <c r="E24" s="9">
        <f>SUM(F24:K24)</f>
        <v>4912112</v>
      </c>
      <c r="F24" s="9"/>
      <c r="G24" s="9"/>
      <c r="H24" s="9"/>
      <c r="I24" s="39">
        <f>SUM(I25+I26+I27+I28)</f>
        <v>2164837</v>
      </c>
      <c r="J24" s="9">
        <v>2747275</v>
      </c>
      <c r="K24" s="62"/>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 customHeight="1" x14ac:dyDescent="0.25">
      <c r="A25" s="49"/>
      <c r="B25" s="58"/>
      <c r="C25" s="58"/>
      <c r="D25" s="27" t="s">
        <v>18</v>
      </c>
      <c r="E25" s="9"/>
      <c r="F25" s="9"/>
      <c r="G25" s="9"/>
      <c r="H25" s="9"/>
      <c r="I25" s="39"/>
      <c r="J25" s="9"/>
      <c r="K25" s="62"/>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49"/>
      <c r="B26" s="58"/>
      <c r="C26" s="58"/>
      <c r="D26" s="27" t="s">
        <v>19</v>
      </c>
      <c r="E26" s="9"/>
      <c r="F26" s="9"/>
      <c r="G26" s="9"/>
      <c r="H26" s="9"/>
      <c r="I26" s="39"/>
      <c r="J26" s="9"/>
      <c r="K26" s="62"/>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7.6" customHeight="1" x14ac:dyDescent="0.25">
      <c r="A27" s="49"/>
      <c r="B27" s="58"/>
      <c r="C27" s="58"/>
      <c r="D27" s="27" t="s">
        <v>20</v>
      </c>
      <c r="E27" s="9">
        <f>SUM(F27:K27)</f>
        <v>4912112</v>
      </c>
      <c r="F27" s="9"/>
      <c r="G27" s="9"/>
      <c r="H27" s="9"/>
      <c r="I27" s="39">
        <v>2164837</v>
      </c>
      <c r="J27" s="9">
        <v>2747275</v>
      </c>
      <c r="K27" s="62"/>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21" customHeight="1" x14ac:dyDescent="0.25">
      <c r="A28" s="49"/>
      <c r="B28" s="59"/>
      <c r="C28" s="59"/>
      <c r="D28" s="29" t="s">
        <v>21</v>
      </c>
      <c r="E28" s="9"/>
      <c r="F28" s="9"/>
      <c r="G28" s="9"/>
      <c r="H28" s="9"/>
      <c r="I28" s="9"/>
      <c r="J28" s="9"/>
      <c r="K28" s="63"/>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1.5" customHeight="1" x14ac:dyDescent="0.25">
      <c r="A29" s="49"/>
      <c r="B29" s="3" t="s">
        <v>24</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99" customHeight="1" x14ac:dyDescent="0.25">
      <c r="A30" s="47"/>
      <c r="B30" s="3" t="s">
        <v>25</v>
      </c>
      <c r="C30" s="3" t="s">
        <v>64</v>
      </c>
      <c r="D30" s="8" t="s">
        <v>27</v>
      </c>
      <c r="E30" s="2" t="s">
        <v>8</v>
      </c>
      <c r="F30" s="2" t="s">
        <v>8</v>
      </c>
      <c r="G30" s="2" t="s">
        <v>8</v>
      </c>
      <c r="H30" s="2" t="s">
        <v>8</v>
      </c>
      <c r="I30" s="2" t="s">
        <v>8</v>
      </c>
      <c r="J30" s="2" t="s">
        <v>8</v>
      </c>
      <c r="K30" s="2" t="s">
        <v>26</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2.9" customHeight="1" x14ac:dyDescent="0.25">
      <c r="A31" s="67" t="s">
        <v>30</v>
      </c>
      <c r="B31" s="68"/>
      <c r="C31" s="69"/>
      <c r="D31" s="5" t="s">
        <v>49</v>
      </c>
      <c r="E31" s="18">
        <f>SUM(E24+E19)</f>
        <v>8522738.25</v>
      </c>
      <c r="F31" s="18">
        <f>SUM(F19)</f>
        <v>993461.05</v>
      </c>
      <c r="G31" s="18">
        <f>SUM(G19)</f>
        <v>861433.2</v>
      </c>
      <c r="H31" s="36">
        <f>SUM(H19)</f>
        <v>1755732</v>
      </c>
      <c r="I31" s="18">
        <f>SUM(I24)</f>
        <v>2164837</v>
      </c>
      <c r="J31" s="18">
        <f>SUM(J24)</f>
        <v>2747275</v>
      </c>
      <c r="K31" s="52"/>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4" customHeight="1" x14ac:dyDescent="0.25">
      <c r="A32" s="70"/>
      <c r="B32" s="71"/>
      <c r="C32" s="72"/>
      <c r="D32" s="6" t="s">
        <v>18</v>
      </c>
      <c r="E32" s="19">
        <f>F32+G32+H32+I32+J32</f>
        <v>0</v>
      </c>
      <c r="F32" s="20"/>
      <c r="G32" s="21"/>
      <c r="H32" s="21"/>
      <c r="I32" s="21"/>
      <c r="J32" s="21"/>
      <c r="K32" s="52"/>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70"/>
      <c r="B33" s="71"/>
      <c r="C33" s="72"/>
      <c r="D33" s="6" t="s">
        <v>19</v>
      </c>
      <c r="E33" s="19">
        <f>SUM(E21)</f>
        <v>25000</v>
      </c>
      <c r="F33" s="20"/>
      <c r="G33" s="21">
        <v>25000</v>
      </c>
      <c r="H33" s="21"/>
      <c r="I33" s="21"/>
      <c r="J33" s="21"/>
      <c r="K33" s="52"/>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70"/>
      <c r="B34" s="71"/>
      <c r="C34" s="72"/>
      <c r="D34" s="6" t="s">
        <v>20</v>
      </c>
      <c r="E34" s="19">
        <f>SUM(E27+E22)</f>
        <v>8497738.25</v>
      </c>
      <c r="F34" s="20">
        <f>F22</f>
        <v>993461.05</v>
      </c>
      <c r="G34" s="20">
        <f t="shared" ref="G34" si="4">G22</f>
        <v>836433.2</v>
      </c>
      <c r="H34" s="34">
        <f>SUM(H22)</f>
        <v>1755732</v>
      </c>
      <c r="I34" s="22">
        <f>SUM(I27)</f>
        <v>2164837</v>
      </c>
      <c r="J34" s="22">
        <f>SUM(J27)</f>
        <v>2747275</v>
      </c>
      <c r="K34" s="52"/>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15" customHeight="1" x14ac:dyDescent="0.25">
      <c r="A35" s="73"/>
      <c r="B35" s="74"/>
      <c r="C35" s="75"/>
      <c r="D35" s="7" t="s">
        <v>21</v>
      </c>
      <c r="E35" s="19">
        <f>F35+G35+H35+I35+J35</f>
        <v>0</v>
      </c>
      <c r="F35" s="20"/>
      <c r="G35" s="20"/>
      <c r="H35" s="20"/>
      <c r="I35" s="20"/>
      <c r="J35" s="20"/>
      <c r="K35" s="52"/>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65" t="s">
        <v>57</v>
      </c>
      <c r="B36" s="50" t="s">
        <v>40</v>
      </c>
      <c r="C36" s="50" t="s">
        <v>64</v>
      </c>
      <c r="D36" s="26" t="s">
        <v>49</v>
      </c>
      <c r="E36" s="9">
        <f>E37+E38+E39+E40</f>
        <v>0</v>
      </c>
      <c r="F36" s="9">
        <f t="shared" ref="F36:J36" si="5">F37+F38+F39+F40</f>
        <v>0</v>
      </c>
      <c r="G36" s="9">
        <f t="shared" si="5"/>
        <v>0</v>
      </c>
      <c r="H36" s="9">
        <f t="shared" si="5"/>
        <v>0</v>
      </c>
      <c r="I36" s="9">
        <f t="shared" si="5"/>
        <v>0</v>
      </c>
      <c r="J36" s="9">
        <f t="shared" si="5"/>
        <v>0</v>
      </c>
      <c r="K36" s="54" t="s">
        <v>45</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66"/>
      <c r="B37" s="50"/>
      <c r="C37" s="50"/>
      <c r="D37" s="27" t="s">
        <v>18</v>
      </c>
      <c r="E37" s="9">
        <f>F37+G37+H37+I37+J37</f>
        <v>0</v>
      </c>
      <c r="F37" s="9"/>
      <c r="G37" s="9"/>
      <c r="H37" s="9"/>
      <c r="I37" s="9"/>
      <c r="J37" s="9"/>
      <c r="K37" s="54"/>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66"/>
      <c r="B38" s="50"/>
      <c r="C38" s="50"/>
      <c r="D38" s="27" t="s">
        <v>19</v>
      </c>
      <c r="E38" s="9">
        <f>F38+G38+H38+I38+J38</f>
        <v>0</v>
      </c>
      <c r="F38" s="9"/>
      <c r="G38" s="9"/>
      <c r="H38" s="9"/>
      <c r="I38" s="9"/>
      <c r="J38" s="9"/>
      <c r="K38" s="54"/>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3.1" customHeight="1" x14ac:dyDescent="0.25">
      <c r="A39" s="66"/>
      <c r="B39" s="50"/>
      <c r="C39" s="50"/>
      <c r="D39" s="27" t="s">
        <v>20</v>
      </c>
      <c r="E39" s="9">
        <f>F39+G39+H39+I39+J39</f>
        <v>0</v>
      </c>
      <c r="F39" s="9"/>
      <c r="G39" s="9"/>
      <c r="H39" s="9"/>
      <c r="I39" s="9"/>
      <c r="J39" s="9"/>
      <c r="K39" s="54"/>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4" customHeight="1" x14ac:dyDescent="0.25">
      <c r="A40" s="66"/>
      <c r="B40" s="50"/>
      <c r="C40" s="50"/>
      <c r="D40" s="29" t="s">
        <v>21</v>
      </c>
      <c r="E40" s="9">
        <f>F40+G40+H40+I40+J40</f>
        <v>0</v>
      </c>
      <c r="F40" s="9"/>
      <c r="G40" s="9"/>
      <c r="H40" s="9"/>
      <c r="I40" s="9"/>
      <c r="J40" s="9"/>
      <c r="K40" s="54"/>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20.75" customHeight="1" x14ac:dyDescent="0.25">
      <c r="A41" s="64"/>
      <c r="B41" s="3" t="s">
        <v>41</v>
      </c>
      <c r="C41" s="3" t="s">
        <v>65</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71.75" customHeight="1" x14ac:dyDescent="0.25">
      <c r="A42" s="64"/>
      <c r="B42" s="3" t="s">
        <v>42</v>
      </c>
      <c r="C42" s="3" t="s">
        <v>66</v>
      </c>
      <c r="D42" s="8" t="s">
        <v>27</v>
      </c>
      <c r="E42" s="2" t="s">
        <v>8</v>
      </c>
      <c r="F42" s="2" t="s">
        <v>8</v>
      </c>
      <c r="G42" s="2" t="s">
        <v>8</v>
      </c>
      <c r="H42" s="2" t="s">
        <v>8</v>
      </c>
      <c r="I42" s="2" t="s">
        <v>8</v>
      </c>
      <c r="J42" s="2" t="s">
        <v>8</v>
      </c>
      <c r="K42" s="2" t="s">
        <v>45</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25.25" customHeight="1" x14ac:dyDescent="0.25">
      <c r="A43" s="64"/>
      <c r="B43" s="3" t="s">
        <v>43</v>
      </c>
      <c r="C43" s="3" t="s">
        <v>67</v>
      </c>
      <c r="D43" s="8" t="s">
        <v>27</v>
      </c>
      <c r="E43" s="2" t="s">
        <v>8</v>
      </c>
      <c r="F43" s="2" t="s">
        <v>8</v>
      </c>
      <c r="G43" s="2" t="s">
        <v>8</v>
      </c>
      <c r="H43" s="2" t="s">
        <v>8</v>
      </c>
      <c r="I43" s="2" t="s">
        <v>8</v>
      </c>
      <c r="J43" s="2" t="s">
        <v>8</v>
      </c>
      <c r="K43" s="2" t="s">
        <v>46</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105" customHeight="1" x14ac:dyDescent="0.25">
      <c r="A44" s="64"/>
      <c r="B44" s="35" t="s">
        <v>44</v>
      </c>
      <c r="C44" s="3" t="s">
        <v>68</v>
      </c>
      <c r="D44" s="8" t="s">
        <v>27</v>
      </c>
      <c r="E44" s="2" t="s">
        <v>8</v>
      </c>
      <c r="F44" s="2" t="s">
        <v>8</v>
      </c>
      <c r="G44" s="2" t="s">
        <v>8</v>
      </c>
      <c r="H44" s="2" t="s">
        <v>8</v>
      </c>
      <c r="I44" s="2" t="s">
        <v>8</v>
      </c>
      <c r="J44" s="2" t="s">
        <v>8</v>
      </c>
      <c r="K44" s="2" t="s">
        <v>47</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x14ac:dyDescent="0.25">
      <c r="A45" s="59"/>
      <c r="B45" s="3" t="s">
        <v>59</v>
      </c>
      <c r="C45" s="3" t="s">
        <v>68</v>
      </c>
      <c r="D45" s="8" t="s">
        <v>27</v>
      </c>
      <c r="E45" s="2" t="s">
        <v>8</v>
      </c>
      <c r="F45" s="2" t="s">
        <v>8</v>
      </c>
      <c r="G45" s="2" t="s">
        <v>8</v>
      </c>
      <c r="H45" s="30">
        <v>500000</v>
      </c>
      <c r="I45" s="2" t="s">
        <v>8</v>
      </c>
      <c r="J45" s="2" t="s">
        <v>8</v>
      </c>
      <c r="K45" s="2" t="s">
        <v>58</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3.25" customHeight="1" x14ac:dyDescent="0.25">
      <c r="A46" s="42"/>
      <c r="B46" s="40" t="s">
        <v>82</v>
      </c>
      <c r="C46" s="41" t="s">
        <v>81</v>
      </c>
      <c r="D46" s="8" t="s">
        <v>15</v>
      </c>
      <c r="E46" s="2" t="s">
        <v>8</v>
      </c>
      <c r="F46" s="2" t="s">
        <v>8</v>
      </c>
      <c r="G46" s="2" t="s">
        <v>8</v>
      </c>
      <c r="H46" s="30" t="s">
        <v>8</v>
      </c>
      <c r="I46" s="30" t="s">
        <v>8</v>
      </c>
      <c r="J46" s="2" t="s">
        <v>8</v>
      </c>
      <c r="K46" s="2" t="s">
        <v>58</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6.25" customHeight="1" x14ac:dyDescent="0.25">
      <c r="A47" s="67" t="s">
        <v>30</v>
      </c>
      <c r="B47" s="68"/>
      <c r="C47" s="69"/>
      <c r="D47" s="5" t="s">
        <v>48</v>
      </c>
      <c r="E47" s="18">
        <f>E48+E49+E50+E51</f>
        <v>500000</v>
      </c>
      <c r="F47" s="18">
        <f t="shared" ref="F47" si="6">F48+F49+F50+F51</f>
        <v>0</v>
      </c>
      <c r="G47" s="18">
        <f t="shared" ref="G47" si="7">G48+G49+G50+G51</f>
        <v>0</v>
      </c>
      <c r="H47" s="18">
        <v>500000</v>
      </c>
      <c r="I47" s="18">
        <f t="shared" ref="I47" si="8">I48+I49+I50+I51</f>
        <v>0</v>
      </c>
      <c r="J47" s="18">
        <f t="shared" ref="J47" si="9">J48+J49+J50+J51</f>
        <v>0</v>
      </c>
      <c r="K47" s="52"/>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1.75" customHeight="1" x14ac:dyDescent="0.25">
      <c r="A48" s="70"/>
      <c r="B48" s="71"/>
      <c r="C48" s="72"/>
      <c r="D48" s="6" t="s">
        <v>18</v>
      </c>
      <c r="E48" s="19">
        <f>F48+G48+H48+I48+J48</f>
        <v>0</v>
      </c>
      <c r="F48" s="20"/>
      <c r="G48" s="21"/>
      <c r="H48" s="21"/>
      <c r="I48" s="21"/>
      <c r="J48" s="21"/>
      <c r="K48" s="52"/>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70"/>
      <c r="B49" s="71"/>
      <c r="C49" s="72"/>
      <c r="D49" s="6" t="s">
        <v>19</v>
      </c>
      <c r="E49" s="19">
        <f>F49+G49+H49+I49+J49</f>
        <v>0</v>
      </c>
      <c r="F49" s="20"/>
      <c r="G49" s="21"/>
      <c r="H49" s="21"/>
      <c r="I49" s="21"/>
      <c r="J49" s="21"/>
      <c r="K49" s="52"/>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x14ac:dyDescent="0.25">
      <c r="A50" s="70"/>
      <c r="B50" s="71"/>
      <c r="C50" s="72"/>
      <c r="D50" s="6" t="s">
        <v>20</v>
      </c>
      <c r="E50" s="19">
        <f>F50+G50+H50+I50+J50</f>
        <v>500000</v>
      </c>
      <c r="F50" s="20"/>
      <c r="G50" s="21"/>
      <c r="H50" s="21">
        <f>SUM(H45)</f>
        <v>500000</v>
      </c>
      <c r="I50" s="21">
        <f>SUM(I45)</f>
        <v>0</v>
      </c>
      <c r="J50" s="21"/>
      <c r="K50" s="52"/>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 customHeight="1" x14ac:dyDescent="0.25">
      <c r="A51" s="73"/>
      <c r="B51" s="74"/>
      <c r="C51" s="75"/>
      <c r="D51" s="7" t="s">
        <v>21</v>
      </c>
      <c r="E51" s="19">
        <f>F51+G51+H51+I51+J51</f>
        <v>0</v>
      </c>
      <c r="F51" s="22"/>
      <c r="G51" s="22"/>
      <c r="H51" s="22"/>
      <c r="I51" s="22"/>
      <c r="J51" s="22"/>
      <c r="K51" s="52"/>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156" customHeight="1" x14ac:dyDescent="0.25">
      <c r="A52" s="57" t="s">
        <v>35</v>
      </c>
      <c r="B52" s="14" t="s">
        <v>36</v>
      </c>
      <c r="C52" s="14" t="s">
        <v>69</v>
      </c>
      <c r="D52" s="8" t="s">
        <v>27</v>
      </c>
      <c r="E52" s="10" t="s">
        <v>8</v>
      </c>
      <c r="F52" s="10" t="s">
        <v>8</v>
      </c>
      <c r="G52" s="10" t="s">
        <v>8</v>
      </c>
      <c r="H52" s="2" t="s">
        <v>8</v>
      </c>
      <c r="I52" s="2" t="s">
        <v>8</v>
      </c>
      <c r="J52" s="2" t="s">
        <v>8</v>
      </c>
      <c r="K52" s="2" t="s">
        <v>26</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92.25" customHeight="1" x14ac:dyDescent="0.25">
      <c r="A53" s="64"/>
      <c r="B53" s="3" t="s">
        <v>37</v>
      </c>
      <c r="C53" s="3" t="s">
        <v>70</v>
      </c>
      <c r="D53" s="8" t="s">
        <v>27</v>
      </c>
      <c r="E53" s="2" t="s">
        <v>8</v>
      </c>
      <c r="F53" s="2" t="s">
        <v>8</v>
      </c>
      <c r="G53" s="2" t="s">
        <v>8</v>
      </c>
      <c r="H53" s="2" t="s">
        <v>8</v>
      </c>
      <c r="I53" s="2" t="s">
        <v>8</v>
      </c>
      <c r="J53" s="2" t="s">
        <v>8</v>
      </c>
      <c r="K53" s="2" t="s">
        <v>39</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229.5" x14ac:dyDescent="0.25">
      <c r="A54" s="64"/>
      <c r="B54" s="3" t="s">
        <v>38</v>
      </c>
      <c r="C54" s="3" t="s">
        <v>71</v>
      </c>
      <c r="D54" s="8" t="s">
        <v>27</v>
      </c>
      <c r="E54" s="30">
        <f>F54+G54+H54+I54+J54</f>
        <v>1499994</v>
      </c>
      <c r="F54" s="2"/>
      <c r="G54" s="30">
        <v>500000</v>
      </c>
      <c r="H54" s="30">
        <v>999994</v>
      </c>
      <c r="I54" s="30">
        <v>0</v>
      </c>
      <c r="J54" s="2"/>
      <c r="K54" s="2" t="s">
        <v>52</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30.5" customHeight="1" x14ac:dyDescent="0.25">
      <c r="A55" s="64"/>
      <c r="B55" s="3" t="s">
        <v>53</v>
      </c>
      <c r="C55" s="3" t="s">
        <v>72</v>
      </c>
      <c r="D55" s="8" t="s">
        <v>27</v>
      </c>
      <c r="E55" s="30"/>
      <c r="F55" s="2"/>
      <c r="G55" s="30"/>
      <c r="H55" s="30">
        <v>300000</v>
      </c>
      <c r="I55" s="30"/>
      <c r="J55" s="2"/>
      <c r="K55" s="2" t="s">
        <v>54</v>
      </c>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127.5" customHeight="1" x14ac:dyDescent="0.25">
      <c r="A56" s="59"/>
      <c r="B56" s="3" t="s">
        <v>56</v>
      </c>
      <c r="C56" s="14" t="s">
        <v>73</v>
      </c>
      <c r="D56" s="8" t="s">
        <v>27</v>
      </c>
      <c r="E56" s="30"/>
      <c r="F56" s="2"/>
      <c r="G56" s="30"/>
      <c r="H56" s="30">
        <v>2000000</v>
      </c>
      <c r="I56" s="30"/>
      <c r="J56" s="2"/>
      <c r="K56" s="2"/>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4" customHeight="1" x14ac:dyDescent="0.25">
      <c r="A57" s="67" t="s">
        <v>30</v>
      </c>
      <c r="B57" s="68"/>
      <c r="C57" s="69"/>
      <c r="D57" s="5" t="s">
        <v>49</v>
      </c>
      <c r="E57" s="18">
        <f>E58+E59+E60+E61</f>
        <v>3799994</v>
      </c>
      <c r="F57" s="18">
        <f t="shared" ref="F57" si="10">F58+F59+F60+F61</f>
        <v>0</v>
      </c>
      <c r="G57" s="18">
        <f t="shared" ref="G57" si="11">G58+G59+G60+G61</f>
        <v>500000</v>
      </c>
      <c r="H57" s="18">
        <f>SUM(H54:H56)</f>
        <v>3299994</v>
      </c>
      <c r="I57" s="18">
        <f t="shared" ref="I57" si="12">I58+I59+I60+I61</f>
        <v>0</v>
      </c>
      <c r="J57" s="18">
        <f t="shared" ref="J57" si="13">J58+J59+J60+J61</f>
        <v>0</v>
      </c>
      <c r="K57" s="52"/>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27" customHeight="1" x14ac:dyDescent="0.25">
      <c r="A58" s="70"/>
      <c r="B58" s="71"/>
      <c r="C58" s="72"/>
      <c r="D58" s="6" t="s">
        <v>18</v>
      </c>
      <c r="E58" s="19">
        <f>F58+G58+H58+I58+J58</f>
        <v>0</v>
      </c>
      <c r="F58" s="20"/>
      <c r="G58" s="21"/>
      <c r="H58" s="21"/>
      <c r="I58" s="21"/>
      <c r="J58" s="21"/>
      <c r="K58" s="52"/>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x14ac:dyDescent="0.25">
      <c r="A59" s="70"/>
      <c r="B59" s="71"/>
      <c r="C59" s="72"/>
      <c r="D59" s="6" t="s">
        <v>19</v>
      </c>
      <c r="E59" s="19">
        <f>F59+G59+H59+I59+J59</f>
        <v>0</v>
      </c>
      <c r="F59" s="20"/>
      <c r="G59" s="21"/>
      <c r="H59" s="21"/>
      <c r="I59" s="21"/>
      <c r="J59" s="21"/>
      <c r="K59" s="52"/>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5" customHeight="1" x14ac:dyDescent="0.25">
      <c r="A60" s="70"/>
      <c r="B60" s="71"/>
      <c r="C60" s="72"/>
      <c r="D60" s="6" t="s">
        <v>20</v>
      </c>
      <c r="E60" s="19">
        <f>F60+G60+H60+I60+J60</f>
        <v>3799994</v>
      </c>
      <c r="F60" s="20">
        <f>F54</f>
        <v>0</v>
      </c>
      <c r="G60" s="20">
        <f>G54</f>
        <v>500000</v>
      </c>
      <c r="H60" s="31">
        <f>SUM(H57)</f>
        <v>3299994</v>
      </c>
      <c r="I60" s="20">
        <f>I54</f>
        <v>0</v>
      </c>
      <c r="J60" s="20">
        <f>J54</f>
        <v>0</v>
      </c>
      <c r="K60" s="52"/>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15" customHeight="1" x14ac:dyDescent="0.25">
      <c r="A61" s="73"/>
      <c r="B61" s="74"/>
      <c r="C61" s="75"/>
      <c r="D61" s="7" t="s">
        <v>21</v>
      </c>
      <c r="E61" s="19">
        <f>F61+G61+H61+I61+J61</f>
        <v>0</v>
      </c>
      <c r="F61" s="20"/>
      <c r="G61" s="20"/>
      <c r="H61" s="20"/>
      <c r="I61" s="20"/>
      <c r="J61" s="20"/>
      <c r="K61" s="52"/>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28" customHeight="1" x14ac:dyDescent="0.25">
      <c r="A62" s="4" t="s">
        <v>31</v>
      </c>
      <c r="B62" s="3" t="s">
        <v>32</v>
      </c>
      <c r="C62" s="3" t="s">
        <v>74</v>
      </c>
      <c r="D62" s="8" t="s">
        <v>27</v>
      </c>
      <c r="E62" s="2" t="s">
        <v>8</v>
      </c>
      <c r="F62" s="10" t="s">
        <v>8</v>
      </c>
      <c r="G62" s="10" t="s">
        <v>8</v>
      </c>
      <c r="H62" s="2" t="s">
        <v>8</v>
      </c>
      <c r="I62" s="10" t="s">
        <v>8</v>
      </c>
      <c r="J62" s="2" t="s">
        <v>8</v>
      </c>
      <c r="K62" s="2" t="s">
        <v>33</v>
      </c>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28.15" customHeight="1" x14ac:dyDescent="0.25">
      <c r="A63" s="76" t="s">
        <v>79</v>
      </c>
      <c r="B63" s="77"/>
      <c r="C63" s="78"/>
      <c r="D63" s="5" t="s">
        <v>48</v>
      </c>
      <c r="E63" s="18">
        <f>E64+E65+E66+E67</f>
        <v>0</v>
      </c>
      <c r="F63" s="18">
        <f t="shared" ref="F63:J63" si="14">F64+F65+F66+F67</f>
        <v>0</v>
      </c>
      <c r="G63" s="18">
        <f t="shared" si="14"/>
        <v>0</v>
      </c>
      <c r="H63" s="18">
        <f t="shared" si="14"/>
        <v>0</v>
      </c>
      <c r="I63" s="18">
        <f t="shared" si="14"/>
        <v>0</v>
      </c>
      <c r="J63" s="18">
        <f t="shared" si="14"/>
        <v>0</v>
      </c>
      <c r="K63" s="52"/>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6.899999999999999" customHeight="1" x14ac:dyDescent="0.25">
      <c r="A64" s="79"/>
      <c r="B64" s="80"/>
      <c r="C64" s="81"/>
      <c r="D64" s="6" t="s">
        <v>18</v>
      </c>
      <c r="E64" s="19">
        <f>F64+G64+H64+I64+J64</f>
        <v>0</v>
      </c>
      <c r="F64" s="20"/>
      <c r="G64" s="21"/>
      <c r="H64" s="21"/>
      <c r="I64" s="21"/>
      <c r="J64" s="21"/>
      <c r="K64" s="52"/>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5" customHeight="1" x14ac:dyDescent="0.25">
      <c r="A65" s="79"/>
      <c r="B65" s="80"/>
      <c r="C65" s="81"/>
      <c r="D65" s="6" t="s">
        <v>19</v>
      </c>
      <c r="E65" s="19">
        <f>F65+G65+H65+I65+J65</f>
        <v>0</v>
      </c>
      <c r="F65" s="20"/>
      <c r="G65" s="21"/>
      <c r="H65" s="21"/>
      <c r="I65" s="21"/>
      <c r="J65" s="21"/>
      <c r="K65" s="52"/>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16.899999999999999" customHeight="1" x14ac:dyDescent="0.25">
      <c r="A66" s="79"/>
      <c r="B66" s="80"/>
      <c r="C66" s="81"/>
      <c r="D66" s="6" t="s">
        <v>20</v>
      </c>
      <c r="E66" s="19">
        <f>F66+G66+H66+I66+J66</f>
        <v>0</v>
      </c>
      <c r="F66" s="20"/>
      <c r="G66" s="20"/>
      <c r="H66" s="22"/>
      <c r="I66" s="22"/>
      <c r="J66" s="22"/>
      <c r="K66" s="52"/>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18" customHeight="1" x14ac:dyDescent="0.25">
      <c r="A67" s="82"/>
      <c r="B67" s="83"/>
      <c r="C67" s="84"/>
      <c r="D67" s="7" t="s">
        <v>21</v>
      </c>
      <c r="E67" s="19">
        <f>F67+G67+H67+I67+J67</f>
        <v>0</v>
      </c>
      <c r="F67" s="20"/>
      <c r="G67" s="20"/>
      <c r="H67" s="20"/>
      <c r="I67" s="20"/>
      <c r="J67" s="20"/>
      <c r="K67" s="52"/>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40.44999999999999" customHeight="1" x14ac:dyDescent="0.25">
      <c r="A68" s="46" t="s">
        <v>76</v>
      </c>
      <c r="B68" s="3" t="s">
        <v>77</v>
      </c>
      <c r="C68" s="38" t="s">
        <v>78</v>
      </c>
      <c r="D68" s="8" t="s">
        <v>84</v>
      </c>
      <c r="E68" s="2"/>
      <c r="F68" s="10"/>
      <c r="G68" s="10"/>
      <c r="H68" s="2"/>
      <c r="I68" s="37">
        <v>4325400</v>
      </c>
      <c r="J68" s="37">
        <v>14325400</v>
      </c>
      <c r="K68" s="2"/>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40.44999999999999" customHeight="1" x14ac:dyDescent="0.25">
      <c r="A69" s="47"/>
      <c r="B69" s="3" t="s">
        <v>83</v>
      </c>
      <c r="C69" s="3" t="s">
        <v>80</v>
      </c>
      <c r="D69" s="8" t="s">
        <v>85</v>
      </c>
      <c r="E69" s="2"/>
      <c r="F69" s="10"/>
      <c r="G69" s="10"/>
      <c r="H69" s="2"/>
      <c r="I69" s="37">
        <v>1000000</v>
      </c>
      <c r="J69" s="37">
        <v>1000000</v>
      </c>
      <c r="K69" s="2"/>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24" customHeight="1" x14ac:dyDescent="0.25">
      <c r="A70" s="67" t="s">
        <v>30</v>
      </c>
      <c r="B70" s="68"/>
      <c r="C70" s="69"/>
      <c r="D70" s="5" t="s">
        <v>48</v>
      </c>
      <c r="E70" s="18">
        <f>E71+E72+E73+E74</f>
        <v>20650800</v>
      </c>
      <c r="F70" s="18">
        <f t="shared" ref="F70" si="15">F71+F72+F73+F74</f>
        <v>0</v>
      </c>
      <c r="G70" s="18">
        <f t="shared" ref="G70" si="16">G71+G72+G73+G74</f>
        <v>0</v>
      </c>
      <c r="H70" s="18">
        <f t="shared" ref="H70" si="17">H71+H72+H73+H74</f>
        <v>0</v>
      </c>
      <c r="I70" s="18">
        <f>I68+I69</f>
        <v>5325400</v>
      </c>
      <c r="J70" s="18">
        <f>J68+J69</f>
        <v>15325400</v>
      </c>
      <c r="K70" s="52"/>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22.5" customHeight="1" x14ac:dyDescent="0.25">
      <c r="A71" s="70"/>
      <c r="B71" s="71"/>
      <c r="C71" s="72"/>
      <c r="D71" s="6" t="s">
        <v>18</v>
      </c>
      <c r="E71" s="19">
        <f>F71+G71+H71+I71+J71</f>
        <v>0</v>
      </c>
      <c r="F71" s="20"/>
      <c r="G71" s="21"/>
      <c r="H71" s="21"/>
      <c r="I71" s="21"/>
      <c r="J71" s="21"/>
      <c r="K71" s="52"/>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 customHeight="1" x14ac:dyDescent="0.25">
      <c r="A72" s="70"/>
      <c r="B72" s="71"/>
      <c r="C72" s="72"/>
      <c r="D72" s="6" t="s">
        <v>19</v>
      </c>
      <c r="E72" s="19">
        <f>F72+G72+H72+I72+J72</f>
        <v>0</v>
      </c>
      <c r="F72" s="20"/>
      <c r="G72" s="21"/>
      <c r="H72" s="21"/>
      <c r="I72" s="21"/>
      <c r="J72" s="21"/>
      <c r="K72" s="52"/>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5" customHeight="1" x14ac:dyDescent="0.25">
      <c r="A73" s="70"/>
      <c r="B73" s="71"/>
      <c r="C73" s="72"/>
      <c r="D73" s="6" t="s">
        <v>20</v>
      </c>
      <c r="E73" s="19">
        <f>F73+G73+H73+I73+J73</f>
        <v>20650800</v>
      </c>
      <c r="F73" s="20"/>
      <c r="G73" s="20"/>
      <c r="H73" s="22"/>
      <c r="I73" s="22">
        <f>I70</f>
        <v>5325400</v>
      </c>
      <c r="J73" s="22">
        <f>J70</f>
        <v>15325400</v>
      </c>
      <c r="K73" s="52"/>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15" customHeight="1" x14ac:dyDescent="0.25">
      <c r="A74" s="73"/>
      <c r="B74" s="74"/>
      <c r="C74" s="75"/>
      <c r="D74" s="7" t="s">
        <v>21</v>
      </c>
      <c r="E74" s="19">
        <f>F74+G74+H74+I74+J74</f>
        <v>0</v>
      </c>
      <c r="F74" s="20"/>
      <c r="G74" s="20"/>
      <c r="H74" s="20"/>
      <c r="I74" s="20"/>
      <c r="J74" s="20"/>
      <c r="K74" s="52"/>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6.25" customHeight="1" x14ac:dyDescent="0.25">
      <c r="A75" s="67" t="s">
        <v>34</v>
      </c>
      <c r="B75" s="68"/>
      <c r="C75" s="69"/>
      <c r="D75" s="5" t="s">
        <v>49</v>
      </c>
      <c r="E75" s="18">
        <f>E76+E77+E78+E79</f>
        <v>33498532.25</v>
      </c>
      <c r="F75" s="18">
        <f t="shared" ref="F75" si="18">F76+F77+F78+F79</f>
        <v>998461.05</v>
      </c>
      <c r="G75" s="18">
        <f t="shared" ref="G75" si="19">G76+G77+G78+G79</f>
        <v>1366433.2</v>
      </c>
      <c r="H75" s="18">
        <f>SUM(H70+H57+H47+H31+H14)</f>
        <v>5560726</v>
      </c>
      <c r="I75" s="18">
        <f>I76+I77+I78+I79</f>
        <v>7495237</v>
      </c>
      <c r="J75" s="18">
        <f t="shared" ref="J75" si="20">J76+J77+J78+J79</f>
        <v>18077675</v>
      </c>
      <c r="K75" s="52"/>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24" customHeight="1" x14ac:dyDescent="0.25">
      <c r="A76" s="70"/>
      <c r="B76" s="71"/>
      <c r="C76" s="72"/>
      <c r="D76" s="6" t="s">
        <v>18</v>
      </c>
      <c r="E76" s="19">
        <f>F76+G76+H76+I76+J76</f>
        <v>0</v>
      </c>
      <c r="F76" s="20"/>
      <c r="G76" s="21"/>
      <c r="H76" s="21"/>
      <c r="I76" s="21"/>
      <c r="J76" s="21"/>
      <c r="K76" s="52"/>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70"/>
      <c r="B77" s="71"/>
      <c r="C77" s="72"/>
      <c r="D77" s="6" t="s">
        <v>19</v>
      </c>
      <c r="E77" s="19">
        <f>F77+G77+H77+I77+J77</f>
        <v>25000</v>
      </c>
      <c r="F77" s="20"/>
      <c r="G77" s="21">
        <v>25000</v>
      </c>
      <c r="H77" s="21"/>
      <c r="I77" s="21"/>
      <c r="J77" s="21"/>
      <c r="K77" s="52"/>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x14ac:dyDescent="0.25">
      <c r="A78" s="70"/>
      <c r="B78" s="71"/>
      <c r="C78" s="72"/>
      <c r="D78" s="6" t="s">
        <v>20</v>
      </c>
      <c r="E78" s="19">
        <f>F78+G78+H78+I78+J78</f>
        <v>33448532.25</v>
      </c>
      <c r="F78" s="20">
        <f>F17+F34+F50+F60+F73</f>
        <v>993461.05</v>
      </c>
      <c r="G78" s="20">
        <f>G17+G34+G50+G60+G73</f>
        <v>1336433.2</v>
      </c>
      <c r="H78" s="20">
        <f>H17+H34+H50+H60+H73</f>
        <v>5555726</v>
      </c>
      <c r="I78" s="22">
        <f>I17+I34+I50+I60+I73</f>
        <v>7490237</v>
      </c>
      <c r="J78" s="20">
        <f>J17+J34+J50+J60+J73</f>
        <v>18072675</v>
      </c>
      <c r="K78" s="52"/>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 customHeight="1" x14ac:dyDescent="0.25">
      <c r="A79" s="73"/>
      <c r="B79" s="74"/>
      <c r="C79" s="75"/>
      <c r="D79" s="7" t="s">
        <v>21</v>
      </c>
      <c r="E79" s="19">
        <f>F79+G79+H79+I79+J79</f>
        <v>25000</v>
      </c>
      <c r="F79" s="22">
        <f>F18+F35+F51+F74</f>
        <v>5000</v>
      </c>
      <c r="G79" s="22">
        <f>G18+G35+G51+G74</f>
        <v>5000</v>
      </c>
      <c r="H79" s="22">
        <f>H18+H35+H51+H74</f>
        <v>5000</v>
      </c>
      <c r="I79" s="22">
        <f>I18+I35+I51+I74</f>
        <v>5000</v>
      </c>
      <c r="J79" s="22">
        <f>J18+J35+J51+J74</f>
        <v>5000</v>
      </c>
      <c r="K79" s="52"/>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4.75" customHeight="1" x14ac:dyDescent="0.25">
      <c r="A80" s="56" t="s">
        <v>55</v>
      </c>
      <c r="B80" s="56"/>
      <c r="C80" s="56"/>
      <c r="D80" s="56"/>
      <c r="E80" s="56"/>
      <c r="F80" s="56"/>
      <c r="G80" s="56"/>
      <c r="H80" s="56"/>
      <c r="I80" s="56"/>
      <c r="J80" s="56"/>
      <c r="K80" s="56"/>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25.5" customHeight="1" x14ac:dyDescent="0.25">
      <c r="A81" s="55"/>
      <c r="B81" s="55"/>
      <c r="C81" s="55"/>
      <c r="D81" s="55"/>
      <c r="E81" s="55"/>
      <c r="F81" s="55"/>
      <c r="G81" s="55"/>
      <c r="H81" s="55"/>
      <c r="I81" s="55"/>
      <c r="J81" s="55"/>
      <c r="K81" s="55"/>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x14ac:dyDescent="0.25">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x14ac:dyDescent="0.25">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x14ac:dyDescent="0.25">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x14ac:dyDescent="0.25">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x14ac:dyDescent="0.25">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x14ac:dyDescent="0.2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row r="344" spans="1:56" ht="15.75" x14ac:dyDescent="0.25">
      <c r="A344" s="1"/>
      <c r="B344" s="1"/>
      <c r="C344" s="1"/>
      <c r="D344" s="24"/>
      <c r="E344" s="16"/>
      <c r="F344" s="16"/>
      <c r="G344" s="16"/>
      <c r="H344" s="16"/>
      <c r="I344" s="16"/>
      <c r="J344" s="16"/>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row>
  </sheetData>
  <mergeCells count="37">
    <mergeCell ref="K70:K74"/>
    <mergeCell ref="K31:K35"/>
    <mergeCell ref="K63:K67"/>
    <mergeCell ref="B36:B40"/>
    <mergeCell ref="A31:C35"/>
    <mergeCell ref="K36:K40"/>
    <mergeCell ref="A68:A69"/>
    <mergeCell ref="A81:K81"/>
    <mergeCell ref="A80:K80"/>
    <mergeCell ref="B19:B28"/>
    <mergeCell ref="C24:C28"/>
    <mergeCell ref="K19:K28"/>
    <mergeCell ref="A52:A56"/>
    <mergeCell ref="A36:A45"/>
    <mergeCell ref="C36:C40"/>
    <mergeCell ref="A57:C61"/>
    <mergeCell ref="K57:K61"/>
    <mergeCell ref="A47:C51"/>
    <mergeCell ref="K47:K51"/>
    <mergeCell ref="A63:C67"/>
    <mergeCell ref="A75:C79"/>
    <mergeCell ref="K75:K79"/>
    <mergeCell ref="A70:C74"/>
    <mergeCell ref="I2:K2"/>
    <mergeCell ref="B5:J5"/>
    <mergeCell ref="A10:A11"/>
    <mergeCell ref="A12:A13"/>
    <mergeCell ref="A19:A30"/>
    <mergeCell ref="C19:C23"/>
    <mergeCell ref="A14:C18"/>
    <mergeCell ref="K14:K18"/>
    <mergeCell ref="K8:K9"/>
    <mergeCell ref="A8:A9"/>
    <mergeCell ref="B8:B9"/>
    <mergeCell ref="C8:C9"/>
    <mergeCell ref="E8:J8"/>
    <mergeCell ref="D8:D9"/>
  </mergeCells>
  <pageMargins left="0.19685039370078741" right="0.19685039370078741" top="0.59055118110236227" bottom="0.39370078740157483" header="0" footer="0"/>
  <pageSetup paperSize="9" scale="79" fitToHeight="0" orientation="landscape" copies="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2025-03-13T14:37:19Z</cp:lastPrinted>
  <dcterms:created xsi:type="dcterms:W3CDTF">2022-10-06T06:51:51Z</dcterms:created>
  <dcterms:modified xsi:type="dcterms:W3CDTF">2025-03-13T14:41:25Z</dcterms:modified>
</cp:coreProperties>
</file>