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3.05.2025\Громадський порядок\"/>
    </mc:Choice>
  </mc:AlternateContent>
  <xr:revisionPtr revIDLastSave="0" documentId="13_ncr:1_{AF84D5DB-DF4D-4AAA-985E-51A73E045ABE}"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J80" i="1" l="1"/>
  <c r="J83" i="1"/>
  <c r="J75" i="1"/>
  <c r="J78" i="1"/>
  <c r="J64" i="1"/>
  <c r="I49" i="1"/>
  <c r="J33" i="1"/>
  <c r="I23" i="1"/>
  <c r="I75" i="1"/>
  <c r="I78" i="1" s="1"/>
  <c r="E71" i="1" l="1"/>
  <c r="E70" i="1"/>
  <c r="E69" i="1"/>
  <c r="E68" i="1"/>
  <c r="J67" i="1"/>
  <c r="I67" i="1"/>
  <c r="H67" i="1"/>
  <c r="G67" i="1"/>
  <c r="F67" i="1"/>
  <c r="H33" i="1"/>
  <c r="H30" i="1"/>
  <c r="J30" i="1"/>
  <c r="I33" i="1"/>
  <c r="I30" i="1"/>
  <c r="E20" i="1"/>
  <c r="E32" i="1" s="1"/>
  <c r="E21" i="1"/>
  <c r="E26" i="1"/>
  <c r="E23" i="1"/>
  <c r="H61" i="1"/>
  <c r="E33" i="1" l="1"/>
  <c r="E67" i="1"/>
  <c r="H49" i="1"/>
  <c r="H64" i="1" l="1"/>
  <c r="E37" i="1"/>
  <c r="E38" i="1"/>
  <c r="E39" i="1"/>
  <c r="E36" i="1"/>
  <c r="F35" i="1"/>
  <c r="G35" i="1"/>
  <c r="H35" i="1"/>
  <c r="I35" i="1"/>
  <c r="J35" i="1"/>
  <c r="E49" i="1"/>
  <c r="E48" i="1"/>
  <c r="E47" i="1"/>
  <c r="J46" i="1"/>
  <c r="I46" i="1"/>
  <c r="G46" i="1"/>
  <c r="F46" i="1"/>
  <c r="G64" i="1"/>
  <c r="I64" i="1"/>
  <c r="I83" i="1" s="1"/>
  <c r="F64" i="1"/>
  <c r="F61" i="1" s="1"/>
  <c r="E53" i="1"/>
  <c r="E65" i="1"/>
  <c r="E63" i="1"/>
  <c r="E62" i="1"/>
  <c r="G61" i="1"/>
  <c r="E82" i="1"/>
  <c r="E81" i="1"/>
  <c r="E79" i="1"/>
  <c r="E78" i="1"/>
  <c r="E77" i="1"/>
  <c r="E76" i="1"/>
  <c r="H75" i="1"/>
  <c r="G75" i="1"/>
  <c r="F75" i="1"/>
  <c r="E14" i="1"/>
  <c r="E15" i="1"/>
  <c r="E16" i="1"/>
  <c r="E31" i="1"/>
  <c r="E34" i="1"/>
  <c r="G33" i="1"/>
  <c r="F33" i="1"/>
  <c r="F18" i="1"/>
  <c r="G18" i="1"/>
  <c r="G30" i="1" s="1"/>
  <c r="G17" i="1"/>
  <c r="G13" i="1" s="1"/>
  <c r="H17" i="1"/>
  <c r="H13" i="1" s="1"/>
  <c r="I17" i="1"/>
  <c r="I13" i="1" s="1"/>
  <c r="J17" i="1"/>
  <c r="J13" i="1" s="1"/>
  <c r="F17" i="1"/>
  <c r="F13" i="1" s="1"/>
  <c r="E12" i="1"/>
  <c r="F30" i="1" l="1"/>
  <c r="E18" i="1"/>
  <c r="E30" i="1" s="1"/>
  <c r="I61" i="1"/>
  <c r="H80" i="1"/>
  <c r="F83" i="1"/>
  <c r="E35" i="1"/>
  <c r="J84" i="1"/>
  <c r="H84" i="1"/>
  <c r="H83" i="1"/>
  <c r="G83" i="1"/>
  <c r="F84" i="1"/>
  <c r="I84" i="1"/>
  <c r="I80" i="1" s="1"/>
  <c r="G84" i="1"/>
  <c r="E50" i="1"/>
  <c r="E46" i="1" s="1"/>
  <c r="E64" i="1"/>
  <c r="E61" i="1" s="1"/>
  <c r="E75" i="1"/>
  <c r="E17" i="1"/>
  <c r="E13" i="1" s="1"/>
  <c r="E83" i="1" l="1"/>
  <c r="F80" i="1"/>
  <c r="E84" i="1"/>
  <c r="G80" i="1"/>
  <c r="E80" i="1" l="1"/>
</calcChain>
</file>

<file path=xl/sharedStrings.xml><?xml version="1.0" encoding="utf-8"?>
<sst xmlns="http://schemas.openxmlformats.org/spreadsheetml/2006/main" count="245" uniqueCount="91">
  <si>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</si>
  <si>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</si>
  <si>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</si>
  <si>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</si>
  <si>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</si>
  <si>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</si>
  <si>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</si>
  <si>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</si>
  <si>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</si>
  <si>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</si>
  <si>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</si>
  <si>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</si>
  <si>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</si>
  <si>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</si>
  <si>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</si>
  <si>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</si>
  <si>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</si>
  <si>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</si>
  <si>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</si>
  <si>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</si>
  <si>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</si>
  <si>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</si>
  <si>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</si>
  <si>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</si>
  <si>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</si>
  <si>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</si>
  <si>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</si>
  <si>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</si>
  <si>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</si>
  <si>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</si>
  <si>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</si>
  <si>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</si>
  <si>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</si>
  <si>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</si>
  <si>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</si>
  <si>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</si>
  <si>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</si>
  <si>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</si>
  <si>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</si>
  <si>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</si>
  <si>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</si>
  <si>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</si>
  <si>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</si>
  <si>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</si>
  <si>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</si>
  <si>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</si>
  <si>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</si>
  <si>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</si>
  <si>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</si>
  <si>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</si>
  <si>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</si>
  <si>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</si>
  <si>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</si>
  <si>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</si>
  <si>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</si>
  <si>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</si>
  <si>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</si>
  <si>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</si>
  <si>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</si>
  <si>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</si>
  <si>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</si>
  <si>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</si>
  <si>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</si>
  <si>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</si>
  <si>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</si>
  <si>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</si>
  <si>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</si>
  <si>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</si>
  <si>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</si>
  <si>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</si>
  <si>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</si>
  <si>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</si>
  <si>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</si>
  <si>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</si>
  <si>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</si>
  <si>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</si>
  <si>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</si>
  <si>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</si>
  <si>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</si>
  <si>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</si>
  <si>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</si>
  <si>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</si>
  <si>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</si>
  <si>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</si>
  <si>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</si>
  <si>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 комп'ютерів)</t>
  </si>
  <si>
    <t>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</si>
  <si>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2025 рік</t>
  </si>
  <si>
    <t>4.6. Зметою дотримання правил паркування ( в непередбачених для цього місцях), забезпечення громадського правопорядку та безперешкодного руху транспорту, громадян міста забезпечити придбання пристроїв блокування колес Павлоградському районному відділу поліції Головного управління Національної поліції в Дніпропетровській області з послідуючою передачею Павлоградському Павлоградському районному відділу поліції Головного управління Національної поліції в Дніпропетровській з дотриманням вимог діючого законодавства</t>
  </si>
  <si>
    <t xml:space="preserve">6.3. Виділення субвенції з місцевого бюджету державному бюджету Головному управлінню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  для укріплення матеріально-технічної бази: легковий автомобіль спец.призначення, шлагбаум, арки-металошукачі, прожектора світлодіодні 100W  </t>
  </si>
  <si>
    <t>Додаток 2
до рішення міської ради 
від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</si>
</sst>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10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Alignment="1">
      <alignment vertical="top" wrapText="1"/>
    </xf>
    <xf numFmtId="0" fontId="3" fillId="0" borderId="5" xfId="0" applyFont="1" applyBorder="1" applyAlignment="1">
      <alignment vertical="top" wrapText="1"/>
    </xf>
    <xf numFmtId="0" fontId="3" fillId="0" borderId="7" xfId="0" applyFont="1" applyBorder="1" applyAlignment="1">
      <alignment vertical="top" wrapText="1"/>
    </xf>
    <xf numFmtId="2" fontId="10" fillId="2" borderId="1" xfId="1"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0" fontId="3" fillId="0" borderId="2" xfId="0" applyFont="1" applyBorder="1"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4" xfId="0" applyFont="1"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2" fontId="3" fillId="0" borderId="2" xfId="0" applyNumberFormat="1" applyFont="1" applyBorder="1" applyAlignment="1">
      <alignment horizontal="center" vertical="center" wrapText="1"/>
    </xf>
    <xf numFmtId="2" fontId="0" fillId="0" borderId="4" xfId="0" applyNumberFormat="1" applyBorder="1" applyAlignment="1">
      <alignment horizontal="center" vertical="center" wrapText="1"/>
    </xf>
    <xf numFmtId="2" fontId="0" fillId="0" borderId="3" xfId="0" applyNumberFormat="1" applyBorder="1" applyAlignment="1">
      <alignment horizontal="center" vertical="center" wrapText="1"/>
    </xf>
    <xf numFmtId="0" fontId="3" fillId="3" borderId="2" xfId="0" applyFont="1" applyFill="1" applyBorder="1" applyAlignment="1">
      <alignment vertical="top" wrapText="1"/>
    </xf>
    <xf numFmtId="0" fontId="0" fillId="3" borderId="4" xfId="0" applyFill="1" applyBorder="1" applyAlignment="1">
      <alignment vertical="top" wrapText="1"/>
    </xf>
    <xf numFmtId="0" fontId="0" fillId="3" borderId="3" xfId="0" applyFill="1" applyBorder="1" applyAlignment="1">
      <alignment vertical="top" wrapText="1"/>
    </xf>
    <xf numFmtId="0" fontId="3" fillId="0" borderId="2" xfId="0" applyFont="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8" fillId="0" borderId="2" xfId="0" applyFont="1" applyBorder="1" applyAlignment="1">
      <alignment horizontal="center" vertical="center" wrapText="1"/>
    </xf>
    <xf numFmtId="0" fontId="15" fillId="0" borderId="2" xfId="0" applyFont="1" applyBorder="1"/>
    <xf numFmtId="0" fontId="0" fillId="0" borderId="4" xfId="0" applyBorder="1"/>
    <xf numFmtId="0" fontId="0" fillId="0" borderId="3" xfId="0" applyBorder="1"/>
    <xf numFmtId="3" fontId="3" fillId="0" borderId="2" xfId="0" applyNumberFormat="1" applyFont="1" applyBorder="1" applyAlignment="1">
      <alignment horizontal="center" vertical="center"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0" fillId="0" borderId="10" xfId="0" applyBorder="1" applyAlignment="1">
      <alignment horizontal="center" vertical="top" wrapText="1"/>
    </xf>
    <xf numFmtId="2" fontId="3" fillId="0" borderId="1" xfId="0" applyNumberFormat="1" applyFont="1" applyBorder="1" applyAlignment="1">
      <alignment horizontal="center" vertical="center"/>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9"/>
  <sheetViews>
    <sheetView tabSelected="1" view="pageBreakPreview" topLeftCell="A74" zoomScale="96" zoomScaleNormal="96" zoomScaleSheetLayoutView="96" workbookViewId="0">
      <selection sqref="A1:K86"/>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2.5703125" style="23" customWidth="1"/>
    <col min="11" max="11" width="14.85546875" style="13" customWidth="1"/>
  </cols>
  <sheetData>
    <row r="1" spans="1:56" ht="47.25" customHeight="1" x14ac:dyDescent="0.25">
      <c r="A1" s="1"/>
      <c r="B1" s="1"/>
      <c r="C1" s="1"/>
      <c r="D1" s="24"/>
      <c r="E1" s="16"/>
      <c r="F1" s="16"/>
      <c r="G1" s="16"/>
      <c r="H1" s="16"/>
      <c r="I1" s="48" t="s">
        <v>90</v>
      </c>
      <c r="J1" s="48"/>
      <c r="K1" s="48"/>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x14ac:dyDescent="0.25">
      <c r="A4" s="1"/>
      <c r="B4" s="49" t="s">
        <v>29</v>
      </c>
      <c r="C4" s="50"/>
      <c r="D4" s="50"/>
      <c r="E4" s="50"/>
      <c r="F4" s="50"/>
      <c r="G4" s="50"/>
      <c r="H4" s="50"/>
      <c r="I4" s="50"/>
      <c r="J4" s="50"/>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58" t="s">
        <v>0</v>
      </c>
      <c r="B7" s="58" t="s">
        <v>1</v>
      </c>
      <c r="C7" s="58" t="s">
        <v>2</v>
      </c>
      <c r="D7" s="58" t="s">
        <v>3</v>
      </c>
      <c r="E7" s="59" t="s">
        <v>5</v>
      </c>
      <c r="F7" s="59"/>
      <c r="G7" s="59"/>
      <c r="H7" s="59"/>
      <c r="I7" s="59"/>
      <c r="J7" s="59"/>
      <c r="K7" s="58"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58"/>
      <c r="B8" s="58"/>
      <c r="C8" s="58"/>
      <c r="D8" s="58"/>
      <c r="E8" s="2" t="s">
        <v>4</v>
      </c>
      <c r="F8" s="2">
        <v>2021</v>
      </c>
      <c r="G8" s="2">
        <v>2022</v>
      </c>
      <c r="H8" s="2">
        <v>2023</v>
      </c>
      <c r="I8" s="2">
        <v>2024</v>
      </c>
      <c r="J8" s="2">
        <v>2025</v>
      </c>
      <c r="K8" s="58"/>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x14ac:dyDescent="0.25">
      <c r="A9" s="51"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52"/>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53"/>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53"/>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56" t="s">
        <v>30</v>
      </c>
      <c r="B13" s="56"/>
      <c r="C13" s="56"/>
      <c r="D13" s="5" t="s">
        <v>49</v>
      </c>
      <c r="E13" s="18">
        <f>E14+E15+E16+E17</f>
        <v>25000</v>
      </c>
      <c r="F13" s="18">
        <f t="shared" ref="F13:J13" si="0">F14+F15+F16+F17</f>
        <v>5000</v>
      </c>
      <c r="G13" s="18">
        <f t="shared" si="0"/>
        <v>5000</v>
      </c>
      <c r="H13" s="18">
        <f t="shared" si="0"/>
        <v>5000</v>
      </c>
      <c r="I13" s="18">
        <f t="shared" si="0"/>
        <v>5000</v>
      </c>
      <c r="J13" s="18">
        <f t="shared" si="0"/>
        <v>5000</v>
      </c>
      <c r="K13" s="57"/>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56"/>
      <c r="B14" s="56"/>
      <c r="C14" s="56"/>
      <c r="D14" s="6" t="s">
        <v>18</v>
      </c>
      <c r="E14" s="19">
        <f t="shared" ref="E14:E16" si="1">F14+G14+H14+I14+J14</f>
        <v>0</v>
      </c>
      <c r="F14" s="20"/>
      <c r="G14" s="21"/>
      <c r="H14" s="21"/>
      <c r="I14" s="21"/>
      <c r="J14" s="21"/>
      <c r="K14" s="57"/>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56"/>
      <c r="B15" s="56"/>
      <c r="C15" s="56"/>
      <c r="D15" s="6" t="s">
        <v>19</v>
      </c>
      <c r="E15" s="19">
        <f t="shared" si="1"/>
        <v>0</v>
      </c>
      <c r="F15" s="20"/>
      <c r="G15" s="21"/>
      <c r="H15" s="21"/>
      <c r="I15" s="21"/>
      <c r="J15" s="21"/>
      <c r="K15" s="57"/>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56"/>
      <c r="B16" s="56"/>
      <c r="C16" s="56"/>
      <c r="D16" s="6" t="s">
        <v>20</v>
      </c>
      <c r="E16" s="19">
        <f t="shared" si="1"/>
        <v>0</v>
      </c>
      <c r="F16" s="20"/>
      <c r="G16" s="21"/>
      <c r="H16" s="21"/>
      <c r="I16" s="21"/>
      <c r="J16" s="21"/>
      <c r="K16" s="57"/>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56"/>
      <c r="B17" s="56"/>
      <c r="C17" s="56"/>
      <c r="D17" s="7" t="s">
        <v>21</v>
      </c>
      <c r="E17" s="19">
        <f>F17+G17+H17+I17+J17</f>
        <v>25000</v>
      </c>
      <c r="F17" s="22">
        <f>F12</f>
        <v>5000</v>
      </c>
      <c r="G17" s="22">
        <f t="shared" ref="G17:J17" si="2">G12</f>
        <v>5000</v>
      </c>
      <c r="H17" s="22">
        <f t="shared" si="2"/>
        <v>5000</v>
      </c>
      <c r="I17" s="22">
        <f t="shared" si="2"/>
        <v>5000</v>
      </c>
      <c r="J17" s="22">
        <f t="shared" si="2"/>
        <v>5000</v>
      </c>
      <c r="K17" s="57"/>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51" t="s">
        <v>22</v>
      </c>
      <c r="B18" s="45" t="s">
        <v>23</v>
      </c>
      <c r="C18" s="55" t="s">
        <v>61</v>
      </c>
      <c r="D18" s="26" t="s">
        <v>49</v>
      </c>
      <c r="E18" s="9">
        <f>SUM(F18:J18)</f>
        <v>3610626.25</v>
      </c>
      <c r="F18" s="9">
        <f t="shared" ref="F18:G18" si="3">F19+F20+F21+F22</f>
        <v>993461.05</v>
      </c>
      <c r="G18" s="9">
        <f t="shared" si="3"/>
        <v>861433.2</v>
      </c>
      <c r="H18" s="34">
        <v>1755732</v>
      </c>
      <c r="I18" s="9">
        <v>0</v>
      </c>
      <c r="J18" s="9">
        <v>0</v>
      </c>
      <c r="K18" s="63"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54"/>
      <c r="B19" s="62"/>
      <c r="C19" s="55"/>
      <c r="D19" s="27" t="s">
        <v>18</v>
      </c>
      <c r="E19" s="9"/>
      <c r="F19" s="9"/>
      <c r="G19" s="9"/>
      <c r="H19" s="9"/>
      <c r="I19" s="9"/>
      <c r="J19" s="9"/>
      <c r="K19" s="64"/>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54"/>
      <c r="B20" s="62"/>
      <c r="C20" s="55"/>
      <c r="D20" s="27" t="s">
        <v>19</v>
      </c>
      <c r="E20" s="9">
        <f>SUM(F20:J20)</f>
        <v>25000</v>
      </c>
      <c r="F20" s="9"/>
      <c r="G20" s="9">
        <v>25000</v>
      </c>
      <c r="H20" s="9"/>
      <c r="I20" s="9"/>
      <c r="J20" s="9"/>
      <c r="K20" s="64"/>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54"/>
      <c r="B21" s="62"/>
      <c r="C21" s="55"/>
      <c r="D21" s="27" t="s">
        <v>20</v>
      </c>
      <c r="E21" s="9">
        <f>SUM(F21:J21)</f>
        <v>3585626.25</v>
      </c>
      <c r="F21" s="2">
        <v>993461.05</v>
      </c>
      <c r="G21" s="2">
        <v>836433.2</v>
      </c>
      <c r="H21" s="34">
        <v>1755732</v>
      </c>
      <c r="I21" s="2">
        <v>0</v>
      </c>
      <c r="J21" s="2">
        <v>0</v>
      </c>
      <c r="K21" s="64"/>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54"/>
      <c r="B22" s="62"/>
      <c r="C22" s="55"/>
      <c r="D22" s="29" t="s">
        <v>21</v>
      </c>
      <c r="E22" s="9"/>
      <c r="F22" s="9"/>
      <c r="G22" s="9"/>
      <c r="H22" s="9"/>
      <c r="I22" s="9"/>
      <c r="J22" s="9"/>
      <c r="K22" s="64"/>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54"/>
      <c r="B23" s="62"/>
      <c r="C23" s="45" t="s">
        <v>75</v>
      </c>
      <c r="D23" s="26" t="s">
        <v>49</v>
      </c>
      <c r="E23" s="9">
        <f>SUM(F23:K23)</f>
        <v>4912112</v>
      </c>
      <c r="F23" s="9"/>
      <c r="G23" s="9"/>
      <c r="H23" s="9"/>
      <c r="I23" s="44">
        <f>SUM(I24+I25+I26+I27)</f>
        <v>2164837</v>
      </c>
      <c r="J23" s="106">
        <v>2747275</v>
      </c>
      <c r="K23" s="65"/>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54"/>
      <c r="B24" s="62"/>
      <c r="C24" s="62"/>
      <c r="D24" s="27" t="s">
        <v>18</v>
      </c>
      <c r="E24" s="9"/>
      <c r="F24" s="9"/>
      <c r="G24" s="9"/>
      <c r="H24" s="9"/>
      <c r="I24" s="39"/>
      <c r="J24" s="9"/>
      <c r="K24" s="65"/>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54"/>
      <c r="B25" s="62"/>
      <c r="C25" s="62"/>
      <c r="D25" s="27" t="s">
        <v>19</v>
      </c>
      <c r="E25" s="9"/>
      <c r="F25" s="9"/>
      <c r="G25" s="9"/>
      <c r="H25" s="9"/>
      <c r="I25" s="39"/>
      <c r="J25" s="9"/>
      <c r="K25" s="65"/>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54"/>
      <c r="B26" s="62"/>
      <c r="C26" s="62"/>
      <c r="D26" s="27" t="s">
        <v>20</v>
      </c>
      <c r="E26" s="9">
        <f>SUM(F26:K26)</f>
        <v>4912112</v>
      </c>
      <c r="F26" s="9"/>
      <c r="G26" s="9"/>
      <c r="H26" s="9"/>
      <c r="I26" s="44">
        <v>2164837</v>
      </c>
      <c r="J26" s="9">
        <v>2747275</v>
      </c>
      <c r="K26" s="65"/>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x14ac:dyDescent="0.25">
      <c r="A27" s="54"/>
      <c r="B27" s="47"/>
      <c r="C27" s="47"/>
      <c r="D27" s="29" t="s">
        <v>21</v>
      </c>
      <c r="E27" s="9"/>
      <c r="F27" s="9"/>
      <c r="G27" s="9"/>
      <c r="H27" s="9"/>
      <c r="I27" s="9"/>
      <c r="J27" s="9"/>
      <c r="K27" s="66"/>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54"/>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x14ac:dyDescent="0.25">
      <c r="A29" s="52"/>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71" t="s">
        <v>30</v>
      </c>
      <c r="B30" s="72"/>
      <c r="C30" s="73"/>
      <c r="D30" s="5" t="s">
        <v>49</v>
      </c>
      <c r="E30" s="18">
        <f>SUM(E23+E18)</f>
        <v>8522738.25</v>
      </c>
      <c r="F30" s="18">
        <f>SUM(F18)</f>
        <v>993461.05</v>
      </c>
      <c r="G30" s="18">
        <f>SUM(G18)</f>
        <v>861433.2</v>
      </c>
      <c r="H30" s="36">
        <f>SUM(H18)</f>
        <v>1755732</v>
      </c>
      <c r="I30" s="18">
        <f>SUM(I23)</f>
        <v>2164837</v>
      </c>
      <c r="J30" s="18">
        <f>SUM(J23)</f>
        <v>2747275</v>
      </c>
      <c r="K30" s="57"/>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74"/>
      <c r="B31" s="75"/>
      <c r="C31" s="76"/>
      <c r="D31" s="6" t="s">
        <v>18</v>
      </c>
      <c r="E31" s="19">
        <f>F31+G31+H31+I31+J31</f>
        <v>0</v>
      </c>
      <c r="F31" s="20"/>
      <c r="G31" s="21"/>
      <c r="H31" s="21"/>
      <c r="I31" s="21"/>
      <c r="J31" s="21"/>
      <c r="K31" s="57"/>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74"/>
      <c r="B32" s="75"/>
      <c r="C32" s="76"/>
      <c r="D32" s="6" t="s">
        <v>19</v>
      </c>
      <c r="E32" s="19">
        <f>SUM(E20)</f>
        <v>25000</v>
      </c>
      <c r="F32" s="20"/>
      <c r="G32" s="21">
        <v>25000</v>
      </c>
      <c r="H32" s="21"/>
      <c r="I32" s="21"/>
      <c r="J32" s="21"/>
      <c r="K32" s="57"/>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74"/>
      <c r="B33" s="75"/>
      <c r="C33" s="76"/>
      <c r="D33" s="6" t="s">
        <v>20</v>
      </c>
      <c r="E33" s="19">
        <f>SUM(E26+E21)</f>
        <v>8497738.25</v>
      </c>
      <c r="F33" s="20">
        <f>F21</f>
        <v>993461.05</v>
      </c>
      <c r="G33" s="20">
        <f t="shared" ref="G33" si="4">G21</f>
        <v>836433.2</v>
      </c>
      <c r="H33" s="34">
        <f>SUM(H21)</f>
        <v>1755732</v>
      </c>
      <c r="I33" s="22">
        <f>SUM(I26)</f>
        <v>2164837</v>
      </c>
      <c r="J33" s="22">
        <f>SUM(J26)</f>
        <v>2747275</v>
      </c>
      <c r="K33" s="57"/>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77"/>
      <c r="B34" s="78"/>
      <c r="C34" s="79"/>
      <c r="D34" s="7" t="s">
        <v>21</v>
      </c>
      <c r="E34" s="19">
        <f>F34+G34+H34+I34+J34</f>
        <v>0</v>
      </c>
      <c r="F34" s="20"/>
      <c r="G34" s="20"/>
      <c r="H34" s="20"/>
      <c r="I34" s="20"/>
      <c r="J34" s="20"/>
      <c r="K34" s="57"/>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67" t="s">
        <v>57</v>
      </c>
      <c r="B35" s="55" t="s">
        <v>40</v>
      </c>
      <c r="C35" s="55" t="s">
        <v>64</v>
      </c>
      <c r="D35" s="26" t="s">
        <v>49</v>
      </c>
      <c r="E35" s="9">
        <f>E36+E37+E38+E39</f>
        <v>0</v>
      </c>
      <c r="F35" s="9">
        <f t="shared" ref="F35:J35" si="5">F36+F37+F38+F39</f>
        <v>0</v>
      </c>
      <c r="G35" s="9">
        <f t="shared" si="5"/>
        <v>0</v>
      </c>
      <c r="H35" s="9">
        <f t="shared" si="5"/>
        <v>0</v>
      </c>
      <c r="I35" s="9">
        <f t="shared" si="5"/>
        <v>0</v>
      </c>
      <c r="J35" s="9">
        <f t="shared" si="5"/>
        <v>0</v>
      </c>
      <c r="K35" s="59"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8"/>
      <c r="B36" s="55"/>
      <c r="C36" s="55"/>
      <c r="D36" s="27" t="s">
        <v>18</v>
      </c>
      <c r="E36" s="9">
        <f>F36+G36+H36+I36+J36</f>
        <v>0</v>
      </c>
      <c r="F36" s="9"/>
      <c r="G36" s="9"/>
      <c r="H36" s="9"/>
      <c r="I36" s="9"/>
      <c r="J36" s="9"/>
      <c r="K36" s="59"/>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8"/>
      <c r="B37" s="55"/>
      <c r="C37" s="55"/>
      <c r="D37" s="27" t="s">
        <v>19</v>
      </c>
      <c r="E37" s="9">
        <f>F37+G37+H37+I37+J37</f>
        <v>0</v>
      </c>
      <c r="F37" s="9"/>
      <c r="G37" s="9"/>
      <c r="H37" s="9"/>
      <c r="I37" s="9"/>
      <c r="J37" s="9"/>
      <c r="K37" s="59"/>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8"/>
      <c r="B38" s="55"/>
      <c r="C38" s="55"/>
      <c r="D38" s="27" t="s">
        <v>20</v>
      </c>
      <c r="E38" s="9">
        <f>F38+G38+H38+I38+J38</f>
        <v>0</v>
      </c>
      <c r="F38" s="9"/>
      <c r="G38" s="9"/>
      <c r="H38" s="9"/>
      <c r="I38" s="9"/>
      <c r="J38" s="9"/>
      <c r="K38" s="59"/>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x14ac:dyDescent="0.25">
      <c r="A39" s="68"/>
      <c r="B39" s="55"/>
      <c r="C39" s="55"/>
      <c r="D39" s="29" t="s">
        <v>21</v>
      </c>
      <c r="E39" s="9">
        <f>F39+G39+H39+I39+J39</f>
        <v>0</v>
      </c>
      <c r="F39" s="9"/>
      <c r="G39" s="9"/>
      <c r="H39" s="9"/>
      <c r="I39" s="9"/>
      <c r="J39" s="9"/>
      <c r="K39" s="59"/>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x14ac:dyDescent="0.25">
      <c r="A40" s="69"/>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x14ac:dyDescent="0.25">
      <c r="A41" s="69"/>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x14ac:dyDescent="0.25">
      <c r="A42" s="69"/>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69"/>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x14ac:dyDescent="0.25">
      <c r="A44" s="70"/>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40"/>
      <c r="B45" s="41" t="s">
        <v>85</v>
      </c>
      <c r="C45" s="42" t="s">
        <v>84</v>
      </c>
      <c r="D45" s="8" t="s">
        <v>15</v>
      </c>
      <c r="E45" s="2" t="s">
        <v>8</v>
      </c>
      <c r="F45" s="2" t="s">
        <v>8</v>
      </c>
      <c r="G45" s="2" t="s">
        <v>8</v>
      </c>
      <c r="H45" s="30" t="s">
        <v>8</v>
      </c>
      <c r="I45" s="30" t="s">
        <v>8</v>
      </c>
      <c r="J45" s="2" t="s">
        <v>8</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x14ac:dyDescent="0.25">
      <c r="A46" s="71" t="s">
        <v>30</v>
      </c>
      <c r="B46" s="72"/>
      <c r="C46" s="73"/>
      <c r="D46" s="5" t="s">
        <v>48</v>
      </c>
      <c r="E46" s="18">
        <f>E47+E48+E49+E50</f>
        <v>500000</v>
      </c>
      <c r="F46" s="18">
        <f t="shared" ref="F46" si="6">F47+F48+F49+F50</f>
        <v>0</v>
      </c>
      <c r="G46" s="18">
        <f t="shared" ref="G46" si="7">G47+G48+G49+G50</f>
        <v>0</v>
      </c>
      <c r="H46" s="18">
        <v>500000</v>
      </c>
      <c r="I46" s="18">
        <f t="shared" ref="I46" si="8">I47+I48+I49+I50</f>
        <v>0</v>
      </c>
      <c r="J46" s="18">
        <f t="shared" ref="J46" si="9">J47+J48+J49+J50</f>
        <v>0</v>
      </c>
      <c r="K46" s="57"/>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x14ac:dyDescent="0.25">
      <c r="A47" s="74"/>
      <c r="B47" s="75"/>
      <c r="C47" s="76"/>
      <c r="D47" s="6" t="s">
        <v>18</v>
      </c>
      <c r="E47" s="19">
        <f>F47+G47+H47+I47+J47</f>
        <v>0</v>
      </c>
      <c r="F47" s="20"/>
      <c r="G47" s="21"/>
      <c r="H47" s="21"/>
      <c r="I47" s="21"/>
      <c r="J47" s="21"/>
      <c r="K47" s="57"/>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74"/>
      <c r="B48" s="75"/>
      <c r="C48" s="76"/>
      <c r="D48" s="6" t="s">
        <v>19</v>
      </c>
      <c r="E48" s="19">
        <f>F48+G48+H48+I48+J48</f>
        <v>0</v>
      </c>
      <c r="F48" s="20"/>
      <c r="G48" s="21"/>
      <c r="H48" s="21"/>
      <c r="I48" s="21"/>
      <c r="J48" s="21"/>
      <c r="K48" s="57"/>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74"/>
      <c r="B49" s="75"/>
      <c r="C49" s="76"/>
      <c r="D49" s="6" t="s">
        <v>20</v>
      </c>
      <c r="E49" s="19">
        <f>F49+G49+H49+I49+J49</f>
        <v>500000</v>
      </c>
      <c r="F49" s="20"/>
      <c r="G49" s="21"/>
      <c r="H49" s="21">
        <f>SUM(H44)</f>
        <v>500000</v>
      </c>
      <c r="I49" s="21">
        <f>SUM(I44)</f>
        <v>0</v>
      </c>
      <c r="J49" s="21"/>
      <c r="K49" s="57"/>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77"/>
      <c r="B50" s="78"/>
      <c r="C50" s="79"/>
      <c r="D50" s="7" t="s">
        <v>21</v>
      </c>
      <c r="E50" s="19">
        <f>F50+G50+H50+I50+J50</f>
        <v>0</v>
      </c>
      <c r="F50" s="22"/>
      <c r="G50" s="22"/>
      <c r="H50" s="22"/>
      <c r="I50" s="22"/>
      <c r="J50" s="22"/>
      <c r="K50" s="57"/>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x14ac:dyDescent="0.25">
      <c r="A51" s="45" t="s">
        <v>35</v>
      </c>
      <c r="B51" s="14" t="s">
        <v>36</v>
      </c>
      <c r="C51" s="14" t="s">
        <v>69</v>
      </c>
      <c r="D51" s="8" t="s">
        <v>27</v>
      </c>
      <c r="E51" s="10" t="s">
        <v>8</v>
      </c>
      <c r="F51" s="10" t="s">
        <v>8</v>
      </c>
      <c r="G51" s="10" t="s">
        <v>8</v>
      </c>
      <c r="H51" s="2" t="s">
        <v>8</v>
      </c>
      <c r="I51" s="2" t="s">
        <v>8</v>
      </c>
      <c r="J51" s="2" t="s">
        <v>8</v>
      </c>
      <c r="K51" s="2" t="s">
        <v>26</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x14ac:dyDescent="0.25">
      <c r="A52" s="46"/>
      <c r="B52" s="3" t="s">
        <v>37</v>
      </c>
      <c r="C52" s="3" t="s">
        <v>70</v>
      </c>
      <c r="D52" s="8" t="s">
        <v>27</v>
      </c>
      <c r="E52" s="2" t="s">
        <v>8</v>
      </c>
      <c r="F52" s="2" t="s">
        <v>8</v>
      </c>
      <c r="G52" s="2" t="s">
        <v>8</v>
      </c>
      <c r="H52" s="2" t="s">
        <v>8</v>
      </c>
      <c r="I52" s="2" t="s">
        <v>8</v>
      </c>
      <c r="J52" s="2" t="s">
        <v>8</v>
      </c>
      <c r="K52" s="2" t="s">
        <v>39</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x14ac:dyDescent="0.25">
      <c r="A53" s="46"/>
      <c r="B53" s="3" t="s">
        <v>38</v>
      </c>
      <c r="C53" s="3" t="s">
        <v>71</v>
      </c>
      <c r="D53" s="8" t="s">
        <v>27</v>
      </c>
      <c r="E53" s="30">
        <f>F53+G53+H53+I53+J53</f>
        <v>1499994</v>
      </c>
      <c r="F53" s="2"/>
      <c r="G53" s="30">
        <v>500000</v>
      </c>
      <c r="H53" s="30">
        <v>999994</v>
      </c>
      <c r="I53" s="30">
        <v>0</v>
      </c>
      <c r="J53" s="2"/>
      <c r="K53" s="2" t="s">
        <v>52</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30.5" customHeight="1" x14ac:dyDescent="0.25">
      <c r="A54" s="46"/>
      <c r="B54" s="3" t="s">
        <v>53</v>
      </c>
      <c r="C54" s="3" t="s">
        <v>72</v>
      </c>
      <c r="D54" s="8" t="s">
        <v>27</v>
      </c>
      <c r="E54" s="30"/>
      <c r="F54" s="2"/>
      <c r="G54" s="30"/>
      <c r="H54" s="30">
        <v>300000</v>
      </c>
      <c r="I54" s="30"/>
      <c r="J54" s="2"/>
      <c r="K54" s="2" t="s">
        <v>54</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x14ac:dyDescent="0.25">
      <c r="A55" s="46"/>
      <c r="B55" s="3" t="s">
        <v>56</v>
      </c>
      <c r="C55" s="14" t="s">
        <v>73</v>
      </c>
      <c r="D55" s="8" t="s">
        <v>27</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40.5" customHeight="1" x14ac:dyDescent="0.25">
      <c r="A56" s="46"/>
      <c r="B56" s="92" t="s">
        <v>88</v>
      </c>
      <c r="C56" s="95" t="s">
        <v>86</v>
      </c>
      <c r="D56" s="98" t="s">
        <v>87</v>
      </c>
      <c r="E56" s="99"/>
      <c r="F56" s="63"/>
      <c r="G56" s="102"/>
      <c r="H56" s="102"/>
      <c r="I56" s="102"/>
      <c r="J56" s="89">
        <v>35000</v>
      </c>
      <c r="K56" s="63"/>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x14ac:dyDescent="0.25">
      <c r="A57" s="46"/>
      <c r="B57" s="93"/>
      <c r="C57" s="96"/>
      <c r="D57" s="65"/>
      <c r="E57" s="100"/>
      <c r="F57" s="65"/>
      <c r="G57" s="65"/>
      <c r="H57" s="65"/>
      <c r="I57" s="65"/>
      <c r="J57" s="90"/>
      <c r="K57" s="65"/>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7" customHeight="1" x14ac:dyDescent="0.25">
      <c r="A58" s="46"/>
      <c r="B58" s="93"/>
      <c r="C58" s="96"/>
      <c r="D58" s="65"/>
      <c r="E58" s="100"/>
      <c r="F58" s="65"/>
      <c r="G58" s="65"/>
      <c r="H58" s="65"/>
      <c r="I58" s="65"/>
      <c r="J58" s="90"/>
      <c r="K58" s="65"/>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27.75" customHeight="1" x14ac:dyDescent="0.25">
      <c r="A59" s="46"/>
      <c r="B59" s="93"/>
      <c r="C59" s="96"/>
      <c r="D59" s="65"/>
      <c r="E59" s="100"/>
      <c r="F59" s="65"/>
      <c r="G59" s="65"/>
      <c r="H59" s="65"/>
      <c r="I59" s="65"/>
      <c r="J59" s="90"/>
      <c r="K59" s="65"/>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09.15" customHeight="1" x14ac:dyDescent="0.25">
      <c r="A60" s="47"/>
      <c r="B60" s="94"/>
      <c r="C60" s="97"/>
      <c r="D60" s="66"/>
      <c r="E60" s="101"/>
      <c r="F60" s="66"/>
      <c r="G60" s="66"/>
      <c r="H60" s="66"/>
      <c r="I60" s="66"/>
      <c r="J60" s="91"/>
      <c r="K60" s="66"/>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4" customHeight="1" x14ac:dyDescent="0.25">
      <c r="A61" s="71" t="s">
        <v>30</v>
      </c>
      <c r="B61" s="72"/>
      <c r="C61" s="73"/>
      <c r="D61" s="5" t="s">
        <v>49</v>
      </c>
      <c r="E61" s="18">
        <f>E62+E63+E64+E65</f>
        <v>3834994</v>
      </c>
      <c r="F61" s="18">
        <f t="shared" ref="F61" si="10">F62+F63+F64+F65</f>
        <v>0</v>
      </c>
      <c r="G61" s="18">
        <f t="shared" ref="G61" si="11">G62+G63+G64+G65</f>
        <v>500000</v>
      </c>
      <c r="H61" s="18">
        <f>SUM(H53:H55)</f>
        <v>3299994</v>
      </c>
      <c r="I61" s="18">
        <f t="shared" ref="I61" si="12">I62+I63+I64+I65</f>
        <v>0</v>
      </c>
      <c r="J61" s="18">
        <v>35000</v>
      </c>
      <c r="K61" s="57"/>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7" customHeight="1" x14ac:dyDescent="0.25">
      <c r="A62" s="74"/>
      <c r="B62" s="75"/>
      <c r="C62" s="76"/>
      <c r="D62" s="6" t="s">
        <v>18</v>
      </c>
      <c r="E62" s="19">
        <f>F62+G62+H62+I62+J62</f>
        <v>0</v>
      </c>
      <c r="F62" s="20"/>
      <c r="G62" s="21"/>
      <c r="H62" s="21"/>
      <c r="I62" s="21"/>
      <c r="J62" s="21"/>
      <c r="K62" s="57"/>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74"/>
      <c r="B63" s="75"/>
      <c r="C63" s="76"/>
      <c r="D63" s="6" t="s">
        <v>19</v>
      </c>
      <c r="E63" s="19">
        <f>F63+G63+H63+I63+J63</f>
        <v>0</v>
      </c>
      <c r="F63" s="20"/>
      <c r="G63" s="21"/>
      <c r="H63" s="21"/>
      <c r="I63" s="21"/>
      <c r="J63" s="21"/>
      <c r="K63" s="57"/>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x14ac:dyDescent="0.25">
      <c r="A64" s="74"/>
      <c r="B64" s="75"/>
      <c r="C64" s="76"/>
      <c r="D64" s="6" t="s">
        <v>20</v>
      </c>
      <c r="E64" s="19">
        <f>F64+G64+H64+I64+J64</f>
        <v>3834994</v>
      </c>
      <c r="F64" s="20">
        <f>F53</f>
        <v>0</v>
      </c>
      <c r="G64" s="20">
        <f>G53</f>
        <v>500000</v>
      </c>
      <c r="H64" s="31">
        <f>SUM(H61)</f>
        <v>3299994</v>
      </c>
      <c r="I64" s="20">
        <f>I53</f>
        <v>0</v>
      </c>
      <c r="J64" s="43">
        <f>J61</f>
        <v>35000</v>
      </c>
      <c r="K64" s="57"/>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x14ac:dyDescent="0.25">
      <c r="A65" s="77"/>
      <c r="B65" s="78"/>
      <c r="C65" s="79"/>
      <c r="D65" s="7" t="s">
        <v>21</v>
      </c>
      <c r="E65" s="19">
        <f>F65+G65+H65+I65+J65</f>
        <v>0</v>
      </c>
      <c r="F65" s="20"/>
      <c r="G65" s="20"/>
      <c r="H65" s="20"/>
      <c r="I65" s="20"/>
      <c r="J65" s="20"/>
      <c r="K65" s="57"/>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28" customHeight="1" x14ac:dyDescent="0.25">
      <c r="A66" s="4" t="s">
        <v>31</v>
      </c>
      <c r="B66" s="3" t="s">
        <v>32</v>
      </c>
      <c r="C66" s="3" t="s">
        <v>74</v>
      </c>
      <c r="D66" s="8" t="s">
        <v>27</v>
      </c>
      <c r="E66" s="2" t="s">
        <v>8</v>
      </c>
      <c r="F66" s="10" t="s">
        <v>8</v>
      </c>
      <c r="G66" s="10" t="s">
        <v>8</v>
      </c>
      <c r="H66" s="2" t="s">
        <v>8</v>
      </c>
      <c r="I66" s="10" t="s">
        <v>8</v>
      </c>
      <c r="J66" s="2" t="s">
        <v>8</v>
      </c>
      <c r="K66" s="2" t="s">
        <v>33</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8.15" customHeight="1" x14ac:dyDescent="0.25">
      <c r="A67" s="80" t="s">
        <v>80</v>
      </c>
      <c r="B67" s="81"/>
      <c r="C67" s="82"/>
      <c r="D67" s="5" t="s">
        <v>48</v>
      </c>
      <c r="E67" s="18">
        <f>E68+E69+E70+E71</f>
        <v>0</v>
      </c>
      <c r="F67" s="18">
        <f t="shared" ref="F67:J67" si="13">F68+F69+F70+F71</f>
        <v>0</v>
      </c>
      <c r="G67" s="18">
        <f t="shared" si="13"/>
        <v>0</v>
      </c>
      <c r="H67" s="18">
        <f t="shared" si="13"/>
        <v>0</v>
      </c>
      <c r="I67" s="18">
        <f t="shared" si="13"/>
        <v>0</v>
      </c>
      <c r="J67" s="18">
        <f t="shared" si="13"/>
        <v>0</v>
      </c>
      <c r="K67" s="57"/>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6.899999999999999" customHeight="1" x14ac:dyDescent="0.25">
      <c r="A68" s="83"/>
      <c r="B68" s="84"/>
      <c r="C68" s="85"/>
      <c r="D68" s="6" t="s">
        <v>18</v>
      </c>
      <c r="E68" s="19">
        <f>F68+G68+H68+I68+J68</f>
        <v>0</v>
      </c>
      <c r="F68" s="20"/>
      <c r="G68" s="21"/>
      <c r="H68" s="21"/>
      <c r="I68" s="21"/>
      <c r="J68" s="21"/>
      <c r="K68" s="57"/>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x14ac:dyDescent="0.25">
      <c r="A69" s="83"/>
      <c r="B69" s="84"/>
      <c r="C69" s="85"/>
      <c r="D69" s="6" t="s">
        <v>19</v>
      </c>
      <c r="E69" s="19">
        <f>F69+G69+H69+I69+J69</f>
        <v>0</v>
      </c>
      <c r="F69" s="20"/>
      <c r="G69" s="21"/>
      <c r="H69" s="21"/>
      <c r="I69" s="21"/>
      <c r="J69" s="21"/>
      <c r="K69" s="57"/>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6.899999999999999" customHeight="1" x14ac:dyDescent="0.25">
      <c r="A70" s="83"/>
      <c r="B70" s="84"/>
      <c r="C70" s="85"/>
      <c r="D70" s="6" t="s">
        <v>20</v>
      </c>
      <c r="E70" s="19">
        <f>F70+G70+H70+I70+J70</f>
        <v>0</v>
      </c>
      <c r="F70" s="20"/>
      <c r="G70" s="20"/>
      <c r="H70" s="22"/>
      <c r="I70" s="22"/>
      <c r="J70" s="22"/>
      <c r="K70" s="57"/>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8" customHeight="1" x14ac:dyDescent="0.25">
      <c r="A71" s="86"/>
      <c r="B71" s="87"/>
      <c r="C71" s="88"/>
      <c r="D71" s="7" t="s">
        <v>21</v>
      </c>
      <c r="E71" s="19">
        <f>F71+G71+H71+I71+J71</f>
        <v>0</v>
      </c>
      <c r="F71" s="20"/>
      <c r="G71" s="20"/>
      <c r="H71" s="20"/>
      <c r="I71" s="20"/>
      <c r="J71" s="20"/>
      <c r="K71" s="57"/>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40.44999999999999" customHeight="1" x14ac:dyDescent="0.25">
      <c r="A72" s="103" t="s">
        <v>76</v>
      </c>
      <c r="B72" s="3" t="s">
        <v>77</v>
      </c>
      <c r="C72" s="38" t="s">
        <v>78</v>
      </c>
      <c r="D72" s="8" t="s">
        <v>79</v>
      </c>
      <c r="E72" s="2"/>
      <c r="F72" s="10"/>
      <c r="G72" s="10"/>
      <c r="H72" s="2"/>
      <c r="I72" s="37">
        <v>4325400</v>
      </c>
      <c r="J72" s="37">
        <v>14325400</v>
      </c>
      <c r="K72" s="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40.44999999999999" customHeight="1" x14ac:dyDescent="0.25">
      <c r="A73" s="104"/>
      <c r="B73" s="3" t="s">
        <v>83</v>
      </c>
      <c r="C73" s="3" t="s">
        <v>82</v>
      </c>
      <c r="D73" s="8" t="s">
        <v>81</v>
      </c>
      <c r="E73" s="2"/>
      <c r="F73" s="10"/>
      <c r="G73" s="10"/>
      <c r="H73" s="2"/>
      <c r="I73" s="37">
        <v>1000000</v>
      </c>
      <c r="J73" s="37">
        <v>1000000</v>
      </c>
      <c r="K73" s="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177.75" customHeight="1" x14ac:dyDescent="0.25">
      <c r="A74" s="105"/>
      <c r="B74" s="3" t="s">
        <v>89</v>
      </c>
      <c r="C74" s="42" t="s">
        <v>86</v>
      </c>
      <c r="D74" s="8">
        <v>2025</v>
      </c>
      <c r="E74" s="2"/>
      <c r="F74" s="10"/>
      <c r="G74" s="10"/>
      <c r="H74" s="2"/>
      <c r="I74" s="37"/>
      <c r="J74" s="37">
        <v>2319900</v>
      </c>
      <c r="K74" s="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x14ac:dyDescent="0.25">
      <c r="A75" s="71" t="s">
        <v>30</v>
      </c>
      <c r="B75" s="72"/>
      <c r="C75" s="73"/>
      <c r="D75" s="5" t="s">
        <v>48</v>
      </c>
      <c r="E75" s="18">
        <f>E76+E77+E78+E79</f>
        <v>22970700</v>
      </c>
      <c r="F75" s="18">
        <f t="shared" ref="F75" si="14">F76+F77+F78+F79</f>
        <v>0</v>
      </c>
      <c r="G75" s="18">
        <f t="shared" ref="G75" si="15">G76+G77+G78+G79</f>
        <v>0</v>
      </c>
      <c r="H75" s="18">
        <f t="shared" ref="H75" si="16">H76+H77+H78+H79</f>
        <v>0</v>
      </c>
      <c r="I75" s="18">
        <f>I72+I73</f>
        <v>5325400</v>
      </c>
      <c r="J75" s="18">
        <f>J76+J77+J78+J79</f>
        <v>17645300</v>
      </c>
      <c r="K75" s="57"/>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22.5" customHeight="1" x14ac:dyDescent="0.25">
      <c r="A76" s="74"/>
      <c r="B76" s="75"/>
      <c r="C76" s="76"/>
      <c r="D76" s="6" t="s">
        <v>18</v>
      </c>
      <c r="E76" s="19">
        <f>F76+G76+H76+I76+J76</f>
        <v>0</v>
      </c>
      <c r="F76" s="20"/>
      <c r="G76" s="21"/>
      <c r="H76" s="21"/>
      <c r="I76" s="21"/>
      <c r="J76" s="21"/>
      <c r="K76" s="57"/>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74"/>
      <c r="B77" s="75"/>
      <c r="C77" s="76"/>
      <c r="D77" s="6" t="s">
        <v>19</v>
      </c>
      <c r="E77" s="19">
        <f>F77+G77+H77+I77+J77</f>
        <v>0</v>
      </c>
      <c r="F77" s="20"/>
      <c r="G77" s="21"/>
      <c r="H77" s="21"/>
      <c r="I77" s="21"/>
      <c r="J77" s="21"/>
      <c r="K77" s="57"/>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74"/>
      <c r="B78" s="75"/>
      <c r="C78" s="76"/>
      <c r="D78" s="6" t="s">
        <v>20</v>
      </c>
      <c r="E78" s="19">
        <f>F78+G78+H78+I78+J78</f>
        <v>22970700</v>
      </c>
      <c r="F78" s="20"/>
      <c r="G78" s="20"/>
      <c r="H78" s="22"/>
      <c r="I78" s="22">
        <f>I75</f>
        <v>5325400</v>
      </c>
      <c r="J78" s="43">
        <f>J72+J73+J74</f>
        <v>17645300</v>
      </c>
      <c r="K78" s="57"/>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 customHeight="1" x14ac:dyDescent="0.25">
      <c r="A79" s="77"/>
      <c r="B79" s="78"/>
      <c r="C79" s="79"/>
      <c r="D79" s="7" t="s">
        <v>21</v>
      </c>
      <c r="E79" s="19">
        <f>F79+G79+H79+I79+J79</f>
        <v>0</v>
      </c>
      <c r="F79" s="20"/>
      <c r="G79" s="20"/>
      <c r="H79" s="20"/>
      <c r="I79" s="20"/>
      <c r="J79" s="20"/>
      <c r="K79" s="57"/>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6.25" customHeight="1" x14ac:dyDescent="0.25">
      <c r="A80" s="71" t="s">
        <v>34</v>
      </c>
      <c r="B80" s="72"/>
      <c r="C80" s="73"/>
      <c r="D80" s="5" t="s">
        <v>49</v>
      </c>
      <c r="E80" s="18">
        <f>E81+E82+E83+E84</f>
        <v>35853432.25</v>
      </c>
      <c r="F80" s="18">
        <f t="shared" ref="F80" si="17">F81+F82+F83+F84</f>
        <v>998461.05</v>
      </c>
      <c r="G80" s="18">
        <f t="shared" ref="G80" si="18">G81+G82+G83+G84</f>
        <v>1366433.2</v>
      </c>
      <c r="H80" s="18">
        <f>SUM(H75+H61+H46+H30+H13)</f>
        <v>5560726</v>
      </c>
      <c r="I80" s="18">
        <f>I81+I82+I83+I84</f>
        <v>7495237</v>
      </c>
      <c r="J80" s="18">
        <f>J84+J83+J82+J81</f>
        <v>20432575</v>
      </c>
      <c r="K80" s="57"/>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24" customHeight="1" x14ac:dyDescent="0.25">
      <c r="A81" s="74"/>
      <c r="B81" s="75"/>
      <c r="C81" s="76"/>
      <c r="D81" s="6" t="s">
        <v>18</v>
      </c>
      <c r="E81" s="19">
        <f>F81+G81+H81+I81+J81</f>
        <v>0</v>
      </c>
      <c r="F81" s="20"/>
      <c r="G81" s="21"/>
      <c r="H81" s="21"/>
      <c r="I81" s="21"/>
      <c r="J81" s="21"/>
      <c r="K81" s="57"/>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 customHeight="1" x14ac:dyDescent="0.25">
      <c r="A82" s="74"/>
      <c r="B82" s="75"/>
      <c r="C82" s="76"/>
      <c r="D82" s="6" t="s">
        <v>19</v>
      </c>
      <c r="E82" s="19">
        <f>F82+G82+H82+I82+J82</f>
        <v>25000</v>
      </c>
      <c r="F82" s="20"/>
      <c r="G82" s="21">
        <v>25000</v>
      </c>
      <c r="H82" s="21"/>
      <c r="I82" s="21"/>
      <c r="J82" s="21"/>
      <c r="K82" s="57"/>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 customHeight="1" x14ac:dyDescent="0.25">
      <c r="A83" s="74"/>
      <c r="B83" s="75"/>
      <c r="C83" s="76"/>
      <c r="D83" s="6" t="s">
        <v>20</v>
      </c>
      <c r="E83" s="19">
        <f>F83+G83+H83+I83+J83</f>
        <v>35803432.25</v>
      </c>
      <c r="F83" s="20">
        <f>F16+F33+F49+F64+F78</f>
        <v>993461.05</v>
      </c>
      <c r="G83" s="20">
        <f>G16+G33+G49+G64+G78</f>
        <v>1336433.2</v>
      </c>
      <c r="H83" s="20">
        <f>H16+H33+H49+H64+H78</f>
        <v>5555726</v>
      </c>
      <c r="I83" s="22">
        <f>I16+I33+I49+I64+I78</f>
        <v>7490237</v>
      </c>
      <c r="J83" s="43">
        <f>J33+J38+J49+J64+J70+J78</f>
        <v>20427575</v>
      </c>
      <c r="K83" s="57"/>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 customHeight="1" x14ac:dyDescent="0.25">
      <c r="A84" s="77"/>
      <c r="B84" s="78"/>
      <c r="C84" s="79"/>
      <c r="D84" s="7" t="s">
        <v>21</v>
      </c>
      <c r="E84" s="19">
        <f>F84+G84+H84+I84+J84</f>
        <v>25000</v>
      </c>
      <c r="F84" s="22">
        <f>F17+F34+F50+F79</f>
        <v>5000</v>
      </c>
      <c r="G84" s="22">
        <f>G17+G34+G50+G79</f>
        <v>5000</v>
      </c>
      <c r="H84" s="22">
        <f>H17+H34+H50+H79</f>
        <v>5000</v>
      </c>
      <c r="I84" s="22">
        <f>I17+I34+I50+I79</f>
        <v>5000</v>
      </c>
      <c r="J84" s="22">
        <f>J17+J34+J50+J79</f>
        <v>5000</v>
      </c>
      <c r="K84" s="57"/>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24.75" customHeight="1" x14ac:dyDescent="0.25">
      <c r="A85" s="61" t="s">
        <v>55</v>
      </c>
      <c r="B85" s="61"/>
      <c r="C85" s="61"/>
      <c r="D85" s="61"/>
      <c r="E85" s="61"/>
      <c r="F85" s="61"/>
      <c r="G85" s="61"/>
      <c r="H85" s="61"/>
      <c r="I85" s="61"/>
      <c r="J85" s="61"/>
      <c r="K85" s="6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25.5" customHeight="1" x14ac:dyDescent="0.25">
      <c r="A86" s="60"/>
      <c r="B86" s="60"/>
      <c r="C86" s="60"/>
      <c r="D86" s="60"/>
      <c r="E86" s="60"/>
      <c r="F86" s="60"/>
      <c r="G86" s="60"/>
      <c r="H86" s="60"/>
      <c r="I86" s="60"/>
      <c r="J86" s="60"/>
      <c r="K86" s="60"/>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ht="15.75" x14ac:dyDescent="0.25">
      <c r="A344" s="1"/>
      <c r="B344" s="1"/>
      <c r="C344" s="1"/>
      <c r="D344" s="24"/>
      <c r="E344" s="16"/>
      <c r="F344" s="16"/>
      <c r="G344" s="16"/>
      <c r="H344" s="16"/>
      <c r="I344" s="16"/>
      <c r="J344" s="16"/>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row r="345" spans="1:56" ht="15.75" x14ac:dyDescent="0.25">
      <c r="A345" s="1"/>
      <c r="B345" s="1"/>
      <c r="C345" s="1"/>
      <c r="D345" s="24"/>
      <c r="E345" s="16"/>
      <c r="F345" s="16"/>
      <c r="G345" s="16"/>
      <c r="H345" s="16"/>
      <c r="I345" s="16"/>
      <c r="J345" s="16"/>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row>
    <row r="346" spans="1:56" ht="15.75" x14ac:dyDescent="0.25">
      <c r="A346" s="1"/>
      <c r="B346" s="1"/>
      <c r="C346" s="1"/>
      <c r="D346" s="24"/>
      <c r="E346" s="16"/>
      <c r="F346" s="16"/>
      <c r="G346" s="16"/>
      <c r="H346" s="16"/>
      <c r="I346" s="16"/>
      <c r="J346" s="16"/>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row>
    <row r="347" spans="1:56" ht="15.75" x14ac:dyDescent="0.25">
      <c r="A347" s="1"/>
      <c r="B347" s="1"/>
      <c r="C347" s="1"/>
      <c r="D347" s="24"/>
      <c r="E347" s="16"/>
      <c r="F347" s="16"/>
      <c r="G347" s="16"/>
      <c r="H347" s="16"/>
      <c r="I347" s="16"/>
      <c r="J347" s="16"/>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row>
    <row r="348" spans="1:56" ht="15.75" x14ac:dyDescent="0.25">
      <c r="A348" s="1"/>
      <c r="B348" s="1"/>
      <c r="C348" s="1"/>
      <c r="D348" s="24"/>
      <c r="E348" s="16"/>
      <c r="F348" s="16"/>
      <c r="G348" s="16"/>
      <c r="H348" s="16"/>
      <c r="I348" s="16"/>
      <c r="J348" s="16"/>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row>
    <row r="349" spans="1:56" ht="15.75" x14ac:dyDescent="0.25">
      <c r="A349" s="1"/>
      <c r="B349" s="1"/>
      <c r="C349" s="1"/>
      <c r="D349" s="24"/>
      <c r="E349" s="16"/>
      <c r="F349" s="16"/>
      <c r="G349" s="16"/>
      <c r="H349" s="16"/>
      <c r="I349" s="16"/>
      <c r="J349" s="16"/>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row>
  </sheetData>
  <mergeCells count="47">
    <mergeCell ref="K75:K79"/>
    <mergeCell ref="K30:K34"/>
    <mergeCell ref="K67:K71"/>
    <mergeCell ref="B35:B39"/>
    <mergeCell ref="A30:C34"/>
    <mergeCell ref="K35:K39"/>
    <mergeCell ref="B56:B60"/>
    <mergeCell ref="C56:C60"/>
    <mergeCell ref="D56:D60"/>
    <mergeCell ref="E56:E60"/>
    <mergeCell ref="F56:F60"/>
    <mergeCell ref="G56:G60"/>
    <mergeCell ref="I56:I60"/>
    <mergeCell ref="A72:A74"/>
    <mergeCell ref="H56:H60"/>
    <mergeCell ref="K56:K60"/>
    <mergeCell ref="A86:K86"/>
    <mergeCell ref="A85:K85"/>
    <mergeCell ref="B18:B27"/>
    <mergeCell ref="C23:C27"/>
    <mergeCell ref="K18:K27"/>
    <mergeCell ref="A35:A44"/>
    <mergeCell ref="C35:C39"/>
    <mergeCell ref="A61:C65"/>
    <mergeCell ref="K61:K65"/>
    <mergeCell ref="A46:C50"/>
    <mergeCell ref="K46:K50"/>
    <mergeCell ref="A67:C71"/>
    <mergeCell ref="A80:C84"/>
    <mergeCell ref="K80:K84"/>
    <mergeCell ref="J56:J60"/>
    <mergeCell ref="A75:C79"/>
    <mergeCell ref="A51:A60"/>
    <mergeCell ref="I1:K1"/>
    <mergeCell ref="B4:J4"/>
    <mergeCell ref="A9:A10"/>
    <mergeCell ref="A11:A12"/>
    <mergeCell ref="A18:A29"/>
    <mergeCell ref="C18:C22"/>
    <mergeCell ref="A13:C17"/>
    <mergeCell ref="K13:K17"/>
    <mergeCell ref="K7:K8"/>
    <mergeCell ref="A7:A8"/>
    <mergeCell ref="B7:B8"/>
    <mergeCell ref="C7:C8"/>
    <mergeCell ref="E7:J7"/>
    <mergeCell ref="D7:D8"/>
  </mergeCells>
  <pageMargins left="0.19685039370078741" right="0.19685039370078741" top="0.59055118110236227" bottom="0.39370078740157483" header="0" footer="0"/>
  <pageSetup paperSize="9" scale="78"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2025-04-30T06:30:47Z</cp:lastPrinted>
  <dcterms:created xsi:type="dcterms:W3CDTF">2022-10-06T06:51:51Z</dcterms:created>
  <dcterms:modified xsi:type="dcterms:W3CDTF">2025-04-30T06:34:52Z</dcterms:modified>
</cp:coreProperties>
</file>