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1" activeTab="1"/>
  </bookViews>
  <sheets>
    <sheet name="Лист2" sheetId="2" state="hidden" r:id="rId1"/>
    <sheet name="ІV кв.2025" sheetId="5" r:id="rId2"/>
  </sheets>
  <definedNames>
    <definedName name="_xlnm.Print_Area" localSheetId="1">'ІV кв.2025'!$A$1:$K$131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<sst xmlns="http://schemas.openxmlformats.org/spreadsheetml/2006/main" count="832" uniqueCount="136">
  <si>
    <t>Інформація про використання благодійних пожертв від фізичних та юридичних осіб</t>
  </si>
  <si>
    <r>
      <rPr>
        <sz val="14"/>
        <color indexed="8"/>
        <rFont val="Times New Roman"/>
        <charset val="204"/>
      </rPr>
      <t xml:space="preserve">КНП" Павлоградська  лікарня інтенсивного лікування" ПМР" </t>
    </r>
    <r>
      <rPr>
        <b/>
        <sz val="14"/>
        <color indexed="8"/>
        <rFont val="Times New Roman"/>
        <charset val="204"/>
      </rPr>
      <t xml:space="preserve">за ІV квартал </t>
    </r>
    <r>
      <rPr>
        <sz val="14"/>
        <color indexed="8"/>
        <rFont val="Times New Roman"/>
        <charset val="204"/>
      </rPr>
      <t>2025 року</t>
    </r>
  </si>
  <si>
    <t>Період</t>
  </si>
  <si>
    <t>Найменування юридичної особи(або позначення фізичної особи)</t>
  </si>
  <si>
    <t>Благодійні пожертви, що були отримані закладом охорони здоров'я від фізичних та юридичних осіб</t>
  </si>
  <si>
    <t>Всього товарів і послуг в натуральній формі</t>
  </si>
  <si>
    <t>Використання закладом охорони здоров'я благодійних пожертв, отриманих у грошовій та натуральній(товари і послуги) формі</t>
  </si>
  <si>
    <t>Залишок невикорастаних грошових коштів, товарів та послуг на кінець звітного періоду, тис. грн.</t>
  </si>
  <si>
    <t>В грошовій формі, тис.грн.</t>
  </si>
  <si>
    <t>В натуральній формі (товари і послуги), тис.грн.</t>
  </si>
  <si>
    <t>Перелік товарів і послуг в натуральнній формі</t>
  </si>
  <si>
    <t>Напрямки використання у грошовій формі (стаття витрат)</t>
  </si>
  <si>
    <t>Сума, тис.грн.</t>
  </si>
  <si>
    <t>Перелік використаних товарів та послуг у натуральній формі</t>
  </si>
  <si>
    <t>Сума, тис. грн.</t>
  </si>
  <si>
    <t>жовтень</t>
  </si>
  <si>
    <t>Благодійний фонд Здоров'я</t>
  </si>
  <si>
    <t>-</t>
  </si>
  <si>
    <t>Електром'ясорубка ТК-22А</t>
  </si>
  <si>
    <t>Централізоване спотереження за станом тривожної сигналізації та реагування ГШР ПЦО на відповідні сигнали на об'єкті</t>
  </si>
  <si>
    <t>Оплата за ремонт автомобіля PEUGEOT BOXER АЕ4076ТО</t>
  </si>
  <si>
    <t>Кришки під кримпер 20мм, алюміній з септою Sil w/PTFE bg 3мм, 100шт/уп</t>
  </si>
  <si>
    <t>OXI / Тест - смужки для визначення оксидазної активності / 50шт</t>
  </si>
  <si>
    <t>Основа агару для Bacillus cereus  (агар Мосселя) / Bacillus cereus Agar Base (Mossel) / чашка Петрі</t>
  </si>
  <si>
    <t>Хромогенне середовище для виділення і диференціації метицилін-резистентного Staphylococcus aureus(MRSA) / CHROM MRSA / Чашка Петрі</t>
  </si>
  <si>
    <t>Хромогенне середовище для виявлення грамнегативних бактерій зі зниженою чутливістю до карбапенемних антибіотиків / CHROM mSuperCARBA / Чашка Петрі</t>
  </si>
  <si>
    <t>Хромогенне середовище для виявлення і диференціації Streptococcus B (S. agalactiae) / CHROM StrepB / Чашка Петрі</t>
  </si>
  <si>
    <t>Хромогенне середовище для швидкого виявлення грам-негативних бактерій, які продукують бета-лактамази розширеного спектру ESBL / CHROM ESBL / Чашка Петрі</t>
  </si>
  <si>
    <t>Шоколадний агар для виявлення Hemophilus / HEMOPHILUS CHOCOLATE AGAR / Чашка Петрі</t>
  </si>
  <si>
    <t>Шоколадний агар для виявлення патогенних нейсерій / CHOCOLATE NEISSERIA AGAR / Чашка Петрі</t>
  </si>
  <si>
    <t>БО"МБФ"НОВА ЮКРЕЙН"</t>
  </si>
  <si>
    <t>Перев'язувальні щипці</t>
  </si>
  <si>
    <t>Тримач для голки</t>
  </si>
  <si>
    <t>Благодійна допомога від фіз.особи</t>
  </si>
  <si>
    <t>Обприскувач акумуляторний вживаний</t>
  </si>
  <si>
    <t>Ларингоскоп (набір з аксесуарами мікс)</t>
  </si>
  <si>
    <t>М'які штани</t>
  </si>
  <si>
    <t>Набір імплантів для остеосинтезу перелому гомілково-ступневої кістки: пластина титан; блокуючий гвинт, шестигранник, титан; кортикальний гвинт, титан</t>
  </si>
  <si>
    <t>Набір імплантів для остеосинтезу перелому п'ясткової кістки: пластина, титан; блокуючий гвинт, шнстигранник, титан; кортикальний гвинт</t>
  </si>
  <si>
    <t>Набір імплантів для остеосинтезу перелому плюсневої кістки: пластина, титан; блокуючий гвинт, шестигранник, титан; кортикальний гвинт, титан</t>
  </si>
  <si>
    <t>Балоний катетер з покриттям SiQuent Please Neo</t>
  </si>
  <si>
    <t>Набір імплантів для остеосинтезу розриву акроміально-ключичного з'єднання: пластина, титан; блокуючий гвинт, шестигранник, титан; кортикальний гвинт, титан</t>
  </si>
  <si>
    <t>Черевик для ходьби</t>
  </si>
  <si>
    <t>Фіксатор пінний</t>
  </si>
  <si>
    <t>Фіксатор ліктя</t>
  </si>
  <si>
    <t>Фіксатор зап'ясття (пара)</t>
  </si>
  <si>
    <t>Турнікет</t>
  </si>
  <si>
    <t>Трубка гофрована</t>
  </si>
  <si>
    <t>Трахові стяжки</t>
  </si>
  <si>
    <t>Трахеостомічна трубка (може вкючати аксесуари)</t>
  </si>
  <si>
    <t>Тепло- і вологообмінник</t>
  </si>
  <si>
    <t>Стилет для ендотрахеальної трубки</t>
  </si>
  <si>
    <t>Серветки марлеві, 2 х 2 (нестерильні)</t>
  </si>
  <si>
    <t>Рукавиці (різні розміри, штука)</t>
  </si>
  <si>
    <t>Респпіраторний конектор</t>
  </si>
  <si>
    <t>Протиопікова пов'язка</t>
  </si>
  <si>
    <t>Пояс/жилет для ребер/грудної клітки</t>
  </si>
  <si>
    <t>Пакети для терапії</t>
  </si>
  <si>
    <t>Наконечник Янкауера (стерильний)</t>
  </si>
  <si>
    <t>Назогастральний зонд</t>
  </si>
  <si>
    <t>Набір урологічний дитячий</t>
  </si>
  <si>
    <t>Набір рукавиці і аспіраційний катетер</t>
  </si>
  <si>
    <t>Набір для капнографії</t>
  </si>
  <si>
    <t>Набір для введення урінарного катетера</t>
  </si>
  <si>
    <t>Набір внутрішньовенних подовжувачів (різні розміри)</t>
  </si>
  <si>
    <t>Мішок для послаблення шлункового тиску</t>
  </si>
  <si>
    <t>Контрольний шприц</t>
  </si>
  <si>
    <t>Комплект аспіраційного катетера</t>
  </si>
  <si>
    <t>Кліпсовий аплікатор</t>
  </si>
  <si>
    <t>Катер Фолея (дорослий/дитячий)</t>
  </si>
  <si>
    <t>Касета для автошовного апарату</t>
  </si>
  <si>
    <t>Інфузор під тиском</t>
  </si>
  <si>
    <t>Закрита система всмоктування</t>
  </si>
  <si>
    <t>Електрод ЕКГ</t>
  </si>
  <si>
    <t>Вазелін (у пакетах)</t>
  </si>
  <si>
    <t>Браслет пацієнта (інформаційний)</t>
  </si>
  <si>
    <t>Аспіраційний катетер</t>
  </si>
  <si>
    <t>Аспіратор (педіатричний)</t>
  </si>
  <si>
    <t>КНТ "Дніпропетровська багатопрофільна клінічна лікарня</t>
  </si>
  <si>
    <t>Сумка-шопер з нанесення логотипу та зображенням "ЗПТ-поруч"</t>
  </si>
  <si>
    <t>Ліфлети "ЗПТ-поруч"</t>
  </si>
  <si>
    <t>Термопляшка "ЗПТ-поруч"</t>
  </si>
  <si>
    <t>Набір імплантів для остеосинтезу перелому променевої кістки: пластина, титан; блокуючий гвинт, шестигранник, титан; кортикальний гвинт, титан</t>
  </si>
  <si>
    <t>Сухофрукти</t>
  </si>
  <si>
    <t>Лавровий лист цілий</t>
  </si>
  <si>
    <t>Капуста білоголова свіжа,пізньостигла, першого товарного сорту,ДСТУ 7033</t>
  </si>
  <si>
    <t>листопад</t>
  </si>
  <si>
    <t>Дренаж лапароскопічний Fr14</t>
  </si>
  <si>
    <t>Дренаж типу `Редон`Fr18</t>
  </si>
  <si>
    <t>Новокаїн р-н для ін`єкцій, 5мг/мл по 200 мл у пляшках</t>
  </si>
  <si>
    <t>Поточний ремонт промилової пральної машини LG №2</t>
  </si>
  <si>
    <t>Поточний ремонт промилової пральної машини LG №1</t>
  </si>
  <si>
    <t>Послуги технічної експертизи обладнання</t>
  </si>
  <si>
    <t>Міністерство охорони здоров'я України</t>
  </si>
  <si>
    <t>IVS3 Інтенсивна візуальна симуляція (верхні кінцівки)</t>
  </si>
  <si>
    <t>IVS4 Інтенсивна візуальна симуляція (нижні кінцівки)</t>
  </si>
  <si>
    <t>SRT5 Технологія самореабілітації</t>
  </si>
  <si>
    <t>Друкована продукція "Розлади психіки і поведінки внаслідок вживання опіоїдів"</t>
  </si>
  <si>
    <t>Друкована продукція "Психічні і поведінкові розлади внаслідок вживання психоактивних речовин та стимулчторів за виключенням опіоїдів"</t>
  </si>
  <si>
    <t>Набір імплантів для остеосинтезу перелому ліктьової кістки: пластина, титан; блокуючий гвинт, шестигранник, титан; кортикальний гвинт, титан</t>
  </si>
  <si>
    <t>Комплект фіксаторів для транспедикулярної стабілізації хребта NX Medical</t>
  </si>
  <si>
    <t>Набір імплантів для остеосинтезу перелому ліктьового відростку: пластина титан; блокуючий гвинт, шестигранник, титан; кортикальний гвинт, титан</t>
  </si>
  <si>
    <t>Чай</t>
  </si>
  <si>
    <t>Цукор буряковий, кристалічний, білий, першої категорії,ДСТУ 4623</t>
  </si>
  <si>
    <t>Суміш сухофруктів,ДСТУ 8494</t>
  </si>
  <si>
    <t>Рис</t>
  </si>
  <si>
    <t>Олія соняшникова рафінована\кг</t>
  </si>
  <si>
    <t>Морква свіжа, першого товарного сорту,ДСТУ 7035</t>
  </si>
  <si>
    <t>Крупа гречана</t>
  </si>
  <si>
    <t>Картопля столова пізня,клас перший,ДСТУ 9221</t>
  </si>
  <si>
    <t>грудень</t>
  </si>
  <si>
    <t>Печатка ф40 мм</t>
  </si>
  <si>
    <t>Акумуляторна батарея CSB YRL12330WFR</t>
  </si>
  <si>
    <t>Протромбінований час, сухий Dia-PT10, 10x10мл (1000 тестів)</t>
  </si>
  <si>
    <t>Тест-реагенти Anti Salmonella I (A - E+Vi) 1мл</t>
  </si>
  <si>
    <t>Гадолерій розчин для ін'єкцій 604,72 мг/мл фл по 10 мл у флаконах по 1 флакону в пачці</t>
  </si>
  <si>
    <t>З'єднувальна трубка високого тиску 150см, тиск 24bar/350psi (Y-подібна з'єднувальна трубка високого тиску з подвійним клапаном)</t>
  </si>
  <si>
    <t>Шприц високого тиску у складі: 200мл (1шт), 150см з'єднувальна трубка (1шт), J-подібна трубка швидкого наповнення (1шт) вставка-шип (1шт)</t>
  </si>
  <si>
    <t>Поточний ремонт алкотестере Алкофор 505</t>
  </si>
  <si>
    <t>Благодійна організація Благодійний фонд "СЕЙВПІСІН</t>
  </si>
  <si>
    <t>Комплект постільної білизни одинарний/Bed Linen Set Basic (1-наволочка;2-простирадла)</t>
  </si>
  <si>
    <t>Плед, синтетичний (зимовий), 1,5х2м Blanket, Synthetic (Winter)1.5х2m</t>
  </si>
  <si>
    <t>Подушка,синтетична Pillow, Synthetic</t>
  </si>
  <si>
    <t>Прилад для вимірювання артеріального тиску LD-60</t>
  </si>
  <si>
    <t>Центрифуга DM0412 (A6-50P)</t>
  </si>
  <si>
    <t>Набір імплантів для остеосинтезу перелому зовнішньої кісточки правої гомілки: пластина, титан; блокуючий гвинт, шестигранник, титан; кортикальний гвинт, титан</t>
  </si>
  <si>
    <t>Громадська організація "ЮЕЙ"</t>
  </si>
  <si>
    <t>Хірургічний стерильний набір для ангіографічних процедур</t>
  </si>
  <si>
    <t>Набір імплантів для остеосинтезу перелому гомілки: пластина титан; блокуючий гвинт, шестигранник, титан; кортикальний гвинт, титан</t>
  </si>
  <si>
    <t>Директор</t>
  </si>
  <si>
    <r>
      <rPr>
        <sz val="12"/>
        <color indexed="8"/>
        <rFont val="Times New Roman"/>
        <charset val="204"/>
      </rPr>
      <t xml:space="preserve">      </t>
    </r>
    <r>
      <rPr>
        <u/>
        <sz val="12"/>
        <color indexed="8"/>
        <rFont val="Times New Roman"/>
        <charset val="204"/>
      </rPr>
      <t xml:space="preserve">     Ірина ЖИЦЬКА                </t>
    </r>
  </si>
  <si>
    <t>(підпис)</t>
  </si>
  <si>
    <t xml:space="preserve">            в.о. головного бухгалтера</t>
  </si>
  <si>
    <r>
      <rPr>
        <sz val="12"/>
        <color indexed="8"/>
        <rFont val="Times New Roman"/>
        <charset val="204"/>
      </rPr>
      <t xml:space="preserve">     </t>
    </r>
    <r>
      <rPr>
        <u/>
        <sz val="12"/>
        <color indexed="8"/>
        <rFont val="Times New Roman"/>
        <charset val="204"/>
      </rPr>
      <t xml:space="preserve">      Катерина БАКАНОВА      </t>
    </r>
  </si>
  <si>
    <t>Бухгалтер</t>
  </si>
  <si>
    <r>
      <rPr>
        <sz val="12"/>
        <color indexed="8"/>
        <rFont val="Times New Roman"/>
        <charset val="204"/>
      </rPr>
      <t xml:space="preserve">    </t>
    </r>
    <r>
      <rPr>
        <u/>
        <sz val="12"/>
        <color indexed="8"/>
        <rFont val="Times New Roman"/>
        <charset val="204"/>
      </rPr>
      <t xml:space="preserve">        Світлана ПАЩЕНКО       </t>
    </r>
    <r>
      <rPr>
        <sz val="12"/>
        <color indexed="8"/>
        <rFont val="Times New Roman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</si>
</sst>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"/>
    <numFmt numFmtId="179" formatCode="0.0"/>
  </numFmts>
  <fonts count="31">
    <font>
      <sz val="11"/>
      <color theme="1"/>
      <name val="Calibri"/>
      <charset val="134"/>
      <scheme val="minor"/>
    </font>
    <font>
      <sz val="12"/>
      <color indexed="8"/>
      <name val="Times New Roman"/>
      <charset val="204"/>
    </font>
    <font>
      <b/>
      <sz val="12"/>
      <color indexed="8"/>
      <name val="Times New Roman"/>
      <charset val="204"/>
    </font>
    <font>
      <sz val="14"/>
      <color indexed="8"/>
      <name val="Times New Roman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indexed="8"/>
      <name val="Arial"/>
      <charset val="204"/>
    </font>
    <font>
      <sz val="11"/>
      <color theme="1"/>
      <name val="Calibri"/>
      <charset val="204"/>
      <scheme val="minor"/>
    </font>
    <font>
      <u/>
      <sz val="12"/>
      <color indexed="8"/>
      <name val="Times New Roman"/>
      <charset val="204"/>
    </font>
    <font>
      <b/>
      <sz val="14"/>
      <color indexed="8"/>
      <name val="Times New Roman"/>
      <charset val="20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8" borderId="15" applyNumberFormat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19" fillId="9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0" borderId="0" applyFill="0" applyProtection="0"/>
    <xf numFmtId="0" fontId="27" fillId="0" borderId="0" applyFill="0" applyProtection="0"/>
    <xf numFmtId="0" fontId="28" fillId="0" borderId="0"/>
    <xf numFmtId="0" fontId="28" fillId="0" borderId="0"/>
    <xf numFmtId="0" fontId="28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2" fillId="5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/>
    <xf numFmtId="4" fontId="1" fillId="5" borderId="0" xfId="0" applyNumberFormat="1" applyFont="1" applyFill="1" applyAlignment="1">
      <alignment horizontal="center"/>
    </xf>
    <xf numFmtId="0" fontId="1" fillId="5" borderId="0" xfId="0" applyFont="1" applyFill="1" applyAlignment="1">
      <alignment wrapText="1"/>
    </xf>
    <xf numFmtId="178" fontId="1" fillId="5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178" fontId="1" fillId="5" borderId="2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4" fontId="1" fillId="5" borderId="7" xfId="0" applyNumberFormat="1" applyFont="1" applyFill="1" applyBorder="1" applyAlignment="1">
      <alignment horizontal="center" vertical="center" wrapText="1"/>
    </xf>
    <xf numFmtId="178" fontId="1" fillId="5" borderId="6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vertical="center" wrapText="1"/>
    </xf>
    <xf numFmtId="179" fontId="1" fillId="5" borderId="7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 applyProtection="1">
      <alignment vertical="center" wrapText="1"/>
    </xf>
    <xf numFmtId="178" fontId="5" fillId="5" borderId="7" xfId="0" applyNumberFormat="1" applyFont="1" applyFill="1" applyBorder="1" applyAlignment="1">
      <alignment horizontal="center" vertical="center"/>
    </xf>
    <xf numFmtId="49" fontId="4" fillId="5" borderId="7" xfId="52" applyNumberFormat="1" applyFont="1" applyFill="1" applyBorder="1" applyAlignment="1">
      <alignment vertical="center" wrapText="1"/>
    </xf>
    <xf numFmtId="49" fontId="4" fillId="5" borderId="7" xfId="53" applyNumberFormat="1" applyFont="1" applyFill="1" applyBorder="1"/>
    <xf numFmtId="49" fontId="4" fillId="5" borderId="7" xfId="53" applyNumberFormat="1" applyFont="1" applyFill="1" applyBorder="1" applyAlignment="1">
      <alignment wrapText="1"/>
    </xf>
    <xf numFmtId="0" fontId="1" fillId="5" borderId="0" xfId="0" applyFont="1" applyFill="1" applyAlignment="1"/>
    <xf numFmtId="178" fontId="1" fillId="5" borderId="7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vertical="center" wrapText="1"/>
    </xf>
    <xf numFmtId="0" fontId="4" fillId="5" borderId="9" xfId="0" applyFont="1" applyFill="1" applyBorder="1" applyAlignment="1" applyProtection="1">
      <alignment vertical="center" wrapText="1"/>
    </xf>
    <xf numFmtId="0" fontId="2" fillId="5" borderId="7" xfId="0" applyFont="1" applyFill="1" applyBorder="1" applyAlignment="1">
      <alignment vertical="center"/>
    </xf>
    <xf numFmtId="4" fontId="2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/>
    </xf>
    <xf numFmtId="4" fontId="1" fillId="5" borderId="10" xfId="0" applyNumberFormat="1" applyFont="1" applyFill="1" applyBorder="1" applyAlignment="1">
      <alignment horizontal="center"/>
    </xf>
    <xf numFmtId="4" fontId="1" fillId="5" borderId="0" xfId="0" applyNumberFormat="1" applyFont="1" applyFill="1" applyAlignment="1">
      <alignment wrapText="1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  <cellStyle name="Обычный 4" xfId="51"/>
    <cellStyle name="Обычный 5" xfId="52"/>
    <cellStyle name="Обычный 6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1"/>
  <sheetViews>
    <sheetView tabSelected="1" view="pageBreakPreview" zoomScale="75" zoomScaleNormal="75" topLeftCell="A77" workbookViewId="0">
      <selection activeCell="I87" sqref="I87"/>
    </sheetView>
  </sheetViews>
  <sheetFormatPr defaultColWidth="9" defaultRowHeight="25.5" customHeight="1"/>
  <cols>
    <col min="1" max="1" width="11.5740740740741" style="5" customWidth="1"/>
    <col min="2" max="2" width="22.287037037037" style="5" customWidth="1"/>
    <col min="3" max="3" width="11.4259259259259" style="6" customWidth="1"/>
    <col min="4" max="4" width="15.712962962963" style="7" customWidth="1"/>
    <col min="5" max="5" width="58.712962962963" style="8" customWidth="1"/>
    <col min="6" max="6" width="16.712962962963" style="9" customWidth="1"/>
    <col min="7" max="7" width="15.5740740740741" style="6" customWidth="1"/>
    <col min="8" max="8" width="11.5740740740741" style="6" customWidth="1"/>
    <col min="9" max="9" width="62.1388888888889" style="8" customWidth="1"/>
    <col min="10" max="10" width="14.5740740740741" style="9" customWidth="1"/>
    <col min="11" max="11" width="17.712962962963" style="6" customWidth="1"/>
    <col min="12" max="16384" width="9.13888888888889" style="6"/>
  </cols>
  <sheetData>
    <row r="1" customHeight="1" spans="1:2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31"/>
      <c r="M1" s="31"/>
      <c r="N1" s="31"/>
      <c r="O1" s="31"/>
      <c r="P1" s="31"/>
      <c r="Q1" s="31"/>
      <c r="R1" s="31"/>
      <c r="S1" s="31"/>
      <c r="T1" s="31"/>
    </row>
    <row r="2" customHeight="1" spans="1:2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31"/>
      <c r="M2" s="31"/>
      <c r="N2" s="31"/>
      <c r="O2" s="31"/>
      <c r="P2" s="31"/>
      <c r="Q2" s="31"/>
      <c r="R2" s="31"/>
      <c r="S2" s="31"/>
      <c r="T2" s="31"/>
    </row>
    <row r="3" ht="36" customHeight="1" spans="1:11">
      <c r="A3" s="12" t="s">
        <v>2</v>
      </c>
      <c r="B3" s="13" t="s">
        <v>3</v>
      </c>
      <c r="C3" s="14" t="s">
        <v>4</v>
      </c>
      <c r="D3" s="15"/>
      <c r="E3" s="16"/>
      <c r="F3" s="17" t="s">
        <v>5</v>
      </c>
      <c r="G3" s="14" t="s">
        <v>6</v>
      </c>
      <c r="H3" s="15"/>
      <c r="I3" s="15"/>
      <c r="J3" s="16"/>
      <c r="K3" s="13" t="s">
        <v>7</v>
      </c>
    </row>
    <row r="4" ht="95.25" customHeight="1" spans="1:11">
      <c r="A4" s="18"/>
      <c r="B4" s="19"/>
      <c r="C4" s="20" t="s">
        <v>8</v>
      </c>
      <c r="D4" s="21" t="s">
        <v>9</v>
      </c>
      <c r="E4" s="20" t="s">
        <v>10</v>
      </c>
      <c r="F4" s="22"/>
      <c r="G4" s="20" t="s">
        <v>11</v>
      </c>
      <c r="H4" s="20" t="s">
        <v>12</v>
      </c>
      <c r="I4" s="20" t="s">
        <v>13</v>
      </c>
      <c r="J4" s="32" t="s">
        <v>14</v>
      </c>
      <c r="K4" s="19"/>
    </row>
    <row r="5" s="1" customFormat="1" ht="31.2" spans="1:11">
      <c r="A5" s="23" t="s">
        <v>15</v>
      </c>
      <c r="B5" s="24" t="s">
        <v>16</v>
      </c>
      <c r="C5" s="23" t="s">
        <v>17</v>
      </c>
      <c r="D5" s="25">
        <v>18.54</v>
      </c>
      <c r="E5" s="26" t="s">
        <v>18</v>
      </c>
      <c r="F5" s="27">
        <f t="shared" ref="F5:F7" si="0">SUM(D5)</f>
        <v>18.54</v>
      </c>
      <c r="G5" s="23" t="s">
        <v>17</v>
      </c>
      <c r="H5" s="23" t="s">
        <v>17</v>
      </c>
      <c r="I5" s="33" t="str">
        <f t="shared" ref="I5" si="1">E5</f>
        <v>Електром'ясорубка ТК-22А</v>
      </c>
      <c r="J5" s="27">
        <f t="shared" ref="J5" si="2">F5</f>
        <v>18.54</v>
      </c>
      <c r="K5" s="23" t="s">
        <v>17</v>
      </c>
    </row>
    <row r="6" s="1" customFormat="1" ht="46.8" spans="1:11">
      <c r="A6" s="23" t="s">
        <v>15</v>
      </c>
      <c r="B6" s="24" t="s">
        <v>16</v>
      </c>
      <c r="C6" s="23" t="s">
        <v>17</v>
      </c>
      <c r="D6" s="25">
        <v>0.56</v>
      </c>
      <c r="E6" s="26" t="s">
        <v>19</v>
      </c>
      <c r="F6" s="27">
        <f t="shared" si="0"/>
        <v>0.56</v>
      </c>
      <c r="G6" s="23" t="s">
        <v>17</v>
      </c>
      <c r="H6" s="23" t="s">
        <v>17</v>
      </c>
      <c r="I6" s="33" t="str">
        <f t="shared" ref="I6:I7" si="3">E6</f>
        <v>Централізоване спотереження за станом тривожної сигналізації та реагування ГШР ПЦО на відповідні сигнали на об'єкті</v>
      </c>
      <c r="J6" s="27">
        <f t="shared" ref="J6:J7" si="4">F6</f>
        <v>0.56</v>
      </c>
      <c r="K6" s="23" t="s">
        <v>17</v>
      </c>
    </row>
    <row r="7" s="1" customFormat="1" ht="31.5" customHeight="1" spans="1:11">
      <c r="A7" s="23" t="s">
        <v>15</v>
      </c>
      <c r="B7" s="24" t="s">
        <v>16</v>
      </c>
      <c r="C7" s="23" t="s">
        <v>17</v>
      </c>
      <c r="D7" s="25">
        <v>34.5555</v>
      </c>
      <c r="E7" s="28" t="s">
        <v>20</v>
      </c>
      <c r="F7" s="27">
        <f t="shared" si="0"/>
        <v>34.5555</v>
      </c>
      <c r="G7" s="23" t="s">
        <v>17</v>
      </c>
      <c r="H7" s="23" t="s">
        <v>17</v>
      </c>
      <c r="I7" s="33" t="str">
        <f t="shared" si="3"/>
        <v>Оплата за ремонт автомобіля PEUGEOT BOXER АЕ4076ТО</v>
      </c>
      <c r="J7" s="27">
        <f t="shared" si="4"/>
        <v>34.5555</v>
      </c>
      <c r="K7" s="23" t="s">
        <v>17</v>
      </c>
    </row>
    <row r="8" s="1" customFormat="1" ht="34.5" customHeight="1" spans="1:11">
      <c r="A8" s="23" t="s">
        <v>15</v>
      </c>
      <c r="B8" s="24" t="s">
        <v>16</v>
      </c>
      <c r="C8" s="23" t="s">
        <v>17</v>
      </c>
      <c r="D8" s="25">
        <v>28.08</v>
      </c>
      <c r="E8" s="28" t="s">
        <v>21</v>
      </c>
      <c r="F8" s="27">
        <f t="shared" ref="F8" si="5">SUM(D8)</f>
        <v>28.08</v>
      </c>
      <c r="G8" s="23" t="s">
        <v>17</v>
      </c>
      <c r="H8" s="23" t="s">
        <v>17</v>
      </c>
      <c r="I8" s="33" t="str">
        <f t="shared" ref="I8" si="6">E8</f>
        <v>Кришки під кримпер 20мм, алюміній з септою Sil w/PTFE bg 3мм, 100шт/уп</v>
      </c>
      <c r="J8" s="27">
        <f t="shared" ref="J8" si="7">F8</f>
        <v>28.08</v>
      </c>
      <c r="K8" s="23" t="s">
        <v>17</v>
      </c>
    </row>
    <row r="9" s="1" customFormat="1" ht="36" customHeight="1" spans="1:11">
      <c r="A9" s="23" t="s">
        <v>15</v>
      </c>
      <c r="B9" s="24" t="s">
        <v>16</v>
      </c>
      <c r="C9" s="23" t="s">
        <v>17</v>
      </c>
      <c r="D9" s="25">
        <v>0.625</v>
      </c>
      <c r="E9" s="28" t="s">
        <v>22</v>
      </c>
      <c r="F9" s="27">
        <f t="shared" ref="F9:F18" si="8">SUM(D9)</f>
        <v>0.625</v>
      </c>
      <c r="G9" s="23" t="s">
        <v>17</v>
      </c>
      <c r="H9" s="23" t="s">
        <v>17</v>
      </c>
      <c r="I9" s="33" t="str">
        <f t="shared" ref="I9:I18" si="9">E9</f>
        <v>OXI / Тест - смужки для визначення оксидазної активності / 50шт</v>
      </c>
      <c r="J9" s="27">
        <f t="shared" ref="J9:J18" si="10">F9</f>
        <v>0.625</v>
      </c>
      <c r="K9" s="23" t="s">
        <v>17</v>
      </c>
    </row>
    <row r="10" s="1" customFormat="1" ht="31.2" spans="1:11">
      <c r="A10" s="23" t="s">
        <v>15</v>
      </c>
      <c r="B10" s="24" t="s">
        <v>16</v>
      </c>
      <c r="C10" s="23" t="s">
        <v>17</v>
      </c>
      <c r="D10" s="25">
        <v>1.1</v>
      </c>
      <c r="E10" s="28" t="s">
        <v>23</v>
      </c>
      <c r="F10" s="27">
        <f t="shared" si="8"/>
        <v>1.1</v>
      </c>
      <c r="G10" s="23" t="s">
        <v>17</v>
      </c>
      <c r="H10" s="23" t="s">
        <v>17</v>
      </c>
      <c r="I10" s="33" t="str">
        <f t="shared" si="9"/>
        <v>Основа агару для Bacillus cereus  (агар Мосселя) / Bacillus cereus Agar Base (Mossel) / чашка Петрі</v>
      </c>
      <c r="J10" s="27">
        <f t="shared" si="10"/>
        <v>1.1</v>
      </c>
      <c r="K10" s="23" t="s">
        <v>17</v>
      </c>
    </row>
    <row r="11" s="1" customFormat="1" ht="46.8" spans="1:11">
      <c r="A11" s="23" t="s">
        <v>15</v>
      </c>
      <c r="B11" s="24" t="s">
        <v>16</v>
      </c>
      <c r="C11" s="23" t="s">
        <v>17</v>
      </c>
      <c r="D11" s="25">
        <v>1.78</v>
      </c>
      <c r="E11" s="28" t="s">
        <v>24</v>
      </c>
      <c r="F11" s="27">
        <f t="shared" si="8"/>
        <v>1.78</v>
      </c>
      <c r="G11" s="23" t="s">
        <v>17</v>
      </c>
      <c r="H11" s="23" t="s">
        <v>17</v>
      </c>
      <c r="I11" s="33" t="str">
        <f t="shared" si="9"/>
        <v>Хромогенне середовище для виділення і диференціації метицилін-резистентного Staphylococcus aureus(MRSA) / CHROM MRSA / Чашка Петрі</v>
      </c>
      <c r="J11" s="27">
        <f t="shared" si="10"/>
        <v>1.78</v>
      </c>
      <c r="K11" s="23" t="s">
        <v>17</v>
      </c>
    </row>
    <row r="12" s="1" customFormat="1" ht="51" customHeight="1" spans="1:11">
      <c r="A12" s="23" t="s">
        <v>15</v>
      </c>
      <c r="B12" s="24" t="s">
        <v>16</v>
      </c>
      <c r="C12" s="23" t="s">
        <v>17</v>
      </c>
      <c r="D12" s="25">
        <v>1.92</v>
      </c>
      <c r="E12" s="28" t="s">
        <v>25</v>
      </c>
      <c r="F12" s="27">
        <f t="shared" si="8"/>
        <v>1.92</v>
      </c>
      <c r="G12" s="23" t="s">
        <v>17</v>
      </c>
      <c r="H12" s="23" t="s">
        <v>17</v>
      </c>
      <c r="I12" s="33" t="str">
        <f t="shared" si="9"/>
        <v>Хромогенне середовище для виявлення грамнегативних бактерій зі зниженою чутливістю до карбапенемних антибіотиків / CHROM mSuperCARBA / Чашка Петрі</v>
      </c>
      <c r="J12" s="27">
        <f t="shared" si="10"/>
        <v>1.92</v>
      </c>
      <c r="K12" s="23" t="s">
        <v>17</v>
      </c>
    </row>
    <row r="13" s="1" customFormat="1" ht="54" customHeight="1" spans="1:11">
      <c r="A13" s="23" t="s">
        <v>15</v>
      </c>
      <c r="B13" s="24" t="s">
        <v>16</v>
      </c>
      <c r="C13" s="23" t="s">
        <v>17</v>
      </c>
      <c r="D13" s="25">
        <v>1.92</v>
      </c>
      <c r="E13" s="28" t="s">
        <v>26</v>
      </c>
      <c r="F13" s="27">
        <f t="shared" si="8"/>
        <v>1.92</v>
      </c>
      <c r="G13" s="23" t="s">
        <v>17</v>
      </c>
      <c r="H13" s="23" t="s">
        <v>17</v>
      </c>
      <c r="I13" s="33" t="str">
        <f t="shared" si="9"/>
        <v>Хромогенне середовище для виявлення і диференціації Streptococcus B (S. agalactiae) / CHROM StrepB / Чашка Петрі</v>
      </c>
      <c r="J13" s="27">
        <f t="shared" si="10"/>
        <v>1.92</v>
      </c>
      <c r="K13" s="23" t="s">
        <v>17</v>
      </c>
    </row>
    <row r="14" s="1" customFormat="1" ht="46.8" spans="1:11">
      <c r="A14" s="23" t="s">
        <v>15</v>
      </c>
      <c r="B14" s="24" t="s">
        <v>16</v>
      </c>
      <c r="C14" s="23" t="s">
        <v>17</v>
      </c>
      <c r="D14" s="25">
        <v>1.92</v>
      </c>
      <c r="E14" s="28" t="s">
        <v>27</v>
      </c>
      <c r="F14" s="27">
        <f t="shared" si="8"/>
        <v>1.92</v>
      </c>
      <c r="G14" s="23" t="s">
        <v>17</v>
      </c>
      <c r="H14" s="23" t="s">
        <v>17</v>
      </c>
      <c r="I14" s="33" t="str">
        <f t="shared" si="9"/>
        <v>Хромогенне середовище для швидкого виявлення грам-негативних бактерій, які продукують бета-лактамази розширеного спектру ESBL / CHROM ESBL / Чашка Петрі</v>
      </c>
      <c r="J14" s="27">
        <f t="shared" si="10"/>
        <v>1.92</v>
      </c>
      <c r="K14" s="23" t="s">
        <v>17</v>
      </c>
    </row>
    <row r="15" s="1" customFormat="1" ht="31.2" spans="1:11">
      <c r="A15" s="23" t="s">
        <v>15</v>
      </c>
      <c r="B15" s="24" t="s">
        <v>16</v>
      </c>
      <c r="C15" s="23" t="s">
        <v>17</v>
      </c>
      <c r="D15" s="25">
        <v>0.86</v>
      </c>
      <c r="E15" s="28" t="s">
        <v>28</v>
      </c>
      <c r="F15" s="27">
        <f t="shared" ref="F15:F16" si="11">SUM(D15)</f>
        <v>0.86</v>
      </c>
      <c r="G15" s="23" t="s">
        <v>17</v>
      </c>
      <c r="H15" s="23" t="s">
        <v>17</v>
      </c>
      <c r="I15" s="33" t="str">
        <f t="shared" ref="I15:I16" si="12">E15</f>
        <v>Шоколадний агар для виявлення Hemophilus / HEMOPHILUS CHOCOLATE AGAR / Чашка Петрі</v>
      </c>
      <c r="J15" s="27">
        <f t="shared" ref="J15:J16" si="13">F15</f>
        <v>0.86</v>
      </c>
      <c r="K15" s="23" t="s">
        <v>17</v>
      </c>
    </row>
    <row r="16" s="1" customFormat="1" ht="31.2" spans="1:11">
      <c r="A16" s="23" t="s">
        <v>15</v>
      </c>
      <c r="B16" s="24" t="s">
        <v>16</v>
      </c>
      <c r="C16" s="23" t="s">
        <v>17</v>
      </c>
      <c r="D16" s="25">
        <v>0.86</v>
      </c>
      <c r="E16" s="28" t="s">
        <v>29</v>
      </c>
      <c r="F16" s="27">
        <f t="shared" si="11"/>
        <v>0.86</v>
      </c>
      <c r="G16" s="23" t="s">
        <v>17</v>
      </c>
      <c r="H16" s="23" t="s">
        <v>17</v>
      </c>
      <c r="I16" s="33" t="str">
        <f t="shared" si="12"/>
        <v>Шоколадний агар для виявлення патогенних нейсерій / CHOCOLATE NEISSERIA AGAR / Чашка Петрі</v>
      </c>
      <c r="J16" s="27">
        <f t="shared" si="13"/>
        <v>0.86</v>
      </c>
      <c r="K16" s="23" t="s">
        <v>17</v>
      </c>
    </row>
    <row r="17" s="1" customFormat="1" ht="31.2" spans="1:11">
      <c r="A17" s="23" t="s">
        <v>15</v>
      </c>
      <c r="B17" s="24" t="s">
        <v>30</v>
      </c>
      <c r="C17" s="23" t="s">
        <v>17</v>
      </c>
      <c r="D17" s="25">
        <v>54.36523</v>
      </c>
      <c r="E17" s="28" t="s">
        <v>31</v>
      </c>
      <c r="F17" s="27">
        <f t="shared" si="8"/>
        <v>54.36523</v>
      </c>
      <c r="G17" s="23" t="s">
        <v>17</v>
      </c>
      <c r="H17" s="23" t="s">
        <v>17</v>
      </c>
      <c r="I17" s="33" t="str">
        <f t="shared" si="9"/>
        <v>Перев'язувальні щипці</v>
      </c>
      <c r="J17" s="27">
        <f t="shared" si="10"/>
        <v>54.36523</v>
      </c>
      <c r="K17" s="23" t="s">
        <v>17</v>
      </c>
    </row>
    <row r="18" s="1" customFormat="1" ht="31.2" spans="1:11">
      <c r="A18" s="23" t="s">
        <v>15</v>
      </c>
      <c r="B18" s="24" t="s">
        <v>30</v>
      </c>
      <c r="C18" s="23" t="s">
        <v>17</v>
      </c>
      <c r="D18" s="25">
        <v>11.34596</v>
      </c>
      <c r="E18" s="28" t="s">
        <v>32</v>
      </c>
      <c r="F18" s="27">
        <f t="shared" si="8"/>
        <v>11.34596</v>
      </c>
      <c r="G18" s="23" t="s">
        <v>17</v>
      </c>
      <c r="H18" s="23" t="s">
        <v>17</v>
      </c>
      <c r="I18" s="33" t="str">
        <f t="shared" si="9"/>
        <v>Тримач для голки</v>
      </c>
      <c r="J18" s="27">
        <f t="shared" si="10"/>
        <v>11.34596</v>
      </c>
      <c r="K18" s="23" t="s">
        <v>17</v>
      </c>
    </row>
    <row r="19" s="1" customFormat="1" ht="31.2" spans="1:11">
      <c r="A19" s="23" t="s">
        <v>15</v>
      </c>
      <c r="B19" s="24" t="s">
        <v>33</v>
      </c>
      <c r="C19" s="23" t="s">
        <v>17</v>
      </c>
      <c r="D19" s="25">
        <v>0.5</v>
      </c>
      <c r="E19" s="28" t="s">
        <v>34</v>
      </c>
      <c r="F19" s="27">
        <f t="shared" ref="F19:F21" si="14">SUM(D19)</f>
        <v>0.5</v>
      </c>
      <c r="G19" s="23" t="s">
        <v>17</v>
      </c>
      <c r="H19" s="23" t="s">
        <v>17</v>
      </c>
      <c r="I19" s="33" t="str">
        <f t="shared" ref="I19:I21" si="15">E19</f>
        <v>Обприскувач акумуляторний вживаний</v>
      </c>
      <c r="J19" s="27">
        <f t="shared" ref="J19:J21" si="16">F19</f>
        <v>0.5</v>
      </c>
      <c r="K19" s="23" t="s">
        <v>17</v>
      </c>
    </row>
    <row r="20" s="1" customFormat="1" ht="31.2" spans="1:11">
      <c r="A20" s="23" t="s">
        <v>15</v>
      </c>
      <c r="B20" s="24" t="s">
        <v>30</v>
      </c>
      <c r="C20" s="23" t="s">
        <v>17</v>
      </c>
      <c r="D20" s="25">
        <v>37.6803</v>
      </c>
      <c r="E20" s="28" t="s">
        <v>35</v>
      </c>
      <c r="F20" s="27">
        <f t="shared" si="14"/>
        <v>37.6803</v>
      </c>
      <c r="G20" s="23" t="s">
        <v>17</v>
      </c>
      <c r="H20" s="23" t="s">
        <v>17</v>
      </c>
      <c r="I20" s="33" t="str">
        <f t="shared" si="15"/>
        <v>Ларингоскоп (набір з аксесуарами мікс)</v>
      </c>
      <c r="J20" s="27">
        <f t="shared" si="16"/>
        <v>37.6803</v>
      </c>
      <c r="K20" s="23" t="s">
        <v>17</v>
      </c>
    </row>
    <row r="21" s="1" customFormat="1" ht="31.2" spans="1:11">
      <c r="A21" s="23" t="s">
        <v>15</v>
      </c>
      <c r="B21" s="24" t="s">
        <v>30</v>
      </c>
      <c r="C21" s="23" t="s">
        <v>17</v>
      </c>
      <c r="D21" s="25">
        <v>184.2148</v>
      </c>
      <c r="E21" s="28" t="s">
        <v>36</v>
      </c>
      <c r="F21" s="27">
        <f t="shared" si="14"/>
        <v>184.2148</v>
      </c>
      <c r="G21" s="23" t="s">
        <v>17</v>
      </c>
      <c r="H21" s="23" t="s">
        <v>17</v>
      </c>
      <c r="I21" s="33" t="str">
        <f t="shared" si="15"/>
        <v>М'які штани</v>
      </c>
      <c r="J21" s="27">
        <f t="shared" si="16"/>
        <v>184.2148</v>
      </c>
      <c r="K21" s="23" t="s">
        <v>17</v>
      </c>
    </row>
    <row r="22" s="1" customFormat="1" ht="75.75" customHeight="1" spans="1:11">
      <c r="A22" s="23" t="s">
        <v>15</v>
      </c>
      <c r="B22" s="24" t="s">
        <v>33</v>
      </c>
      <c r="C22" s="23" t="s">
        <v>17</v>
      </c>
      <c r="D22" s="25">
        <v>4.5</v>
      </c>
      <c r="E22" s="28" t="s">
        <v>37</v>
      </c>
      <c r="F22" s="27">
        <f t="shared" ref="F22:F25" si="17">SUM(D22)</f>
        <v>4.5</v>
      </c>
      <c r="G22" s="23" t="s">
        <v>17</v>
      </c>
      <c r="H22" s="23" t="s">
        <v>17</v>
      </c>
      <c r="I22" s="33" t="str">
        <f t="shared" ref="I22:I25" si="18">E22</f>
        <v>Набір імплантів для остеосинтезу перелому гомілково-ступневої кістки: пластина титан; блокуючий гвинт, шестигранник, титан; кортикальний гвинт, титан</v>
      </c>
      <c r="J22" s="27">
        <f t="shared" ref="J22:J25" si="19">F22</f>
        <v>4.5</v>
      </c>
      <c r="K22" s="23" t="s">
        <v>17</v>
      </c>
    </row>
    <row r="23" s="1" customFormat="1" ht="75.75" customHeight="1" spans="1:11">
      <c r="A23" s="23" t="s">
        <v>15</v>
      </c>
      <c r="B23" s="24" t="s">
        <v>33</v>
      </c>
      <c r="C23" s="23" t="s">
        <v>17</v>
      </c>
      <c r="D23" s="25">
        <v>9.59</v>
      </c>
      <c r="E23" s="28" t="s">
        <v>38</v>
      </c>
      <c r="F23" s="27">
        <f t="shared" si="17"/>
        <v>9.59</v>
      </c>
      <c r="G23" s="23" t="s">
        <v>17</v>
      </c>
      <c r="H23" s="23" t="s">
        <v>17</v>
      </c>
      <c r="I23" s="33" t="str">
        <f t="shared" si="18"/>
        <v>Набір імплантів для остеосинтезу перелому п'ясткової кістки: пластина, титан; блокуючий гвинт, шнстигранник, титан; кортикальний гвинт</v>
      </c>
      <c r="J23" s="27">
        <f t="shared" si="19"/>
        <v>9.59</v>
      </c>
      <c r="K23" s="23" t="s">
        <v>17</v>
      </c>
    </row>
    <row r="24" s="1" customFormat="1" ht="75.75" customHeight="1" spans="1:11">
      <c r="A24" s="23" t="s">
        <v>15</v>
      </c>
      <c r="B24" s="24" t="s">
        <v>33</v>
      </c>
      <c r="C24" s="23" t="s">
        <v>17</v>
      </c>
      <c r="D24" s="25">
        <v>1.5</v>
      </c>
      <c r="E24" s="28" t="s">
        <v>39</v>
      </c>
      <c r="F24" s="27">
        <f t="shared" si="17"/>
        <v>1.5</v>
      </c>
      <c r="G24" s="23" t="s">
        <v>17</v>
      </c>
      <c r="H24" s="23" t="s">
        <v>17</v>
      </c>
      <c r="I24" s="33" t="str">
        <f t="shared" si="18"/>
        <v>Набір імплантів для остеосинтезу перелому плюсневої кістки: пластина, титан; блокуючий гвинт, шестигранник, титан; кортикальний гвинт, титан</v>
      </c>
      <c r="J24" s="27">
        <f t="shared" si="19"/>
        <v>1.5</v>
      </c>
      <c r="K24" s="23" t="s">
        <v>17</v>
      </c>
    </row>
    <row r="25" s="1" customFormat="1" ht="31.2" spans="1:11">
      <c r="A25" s="23" t="s">
        <v>15</v>
      </c>
      <c r="B25" s="24" t="s">
        <v>33</v>
      </c>
      <c r="C25" s="23" t="s">
        <v>17</v>
      </c>
      <c r="D25" s="25">
        <v>25</v>
      </c>
      <c r="E25" s="28" t="s">
        <v>40</v>
      </c>
      <c r="F25" s="27">
        <f t="shared" si="17"/>
        <v>25</v>
      </c>
      <c r="G25" s="23" t="s">
        <v>17</v>
      </c>
      <c r="H25" s="23" t="s">
        <v>17</v>
      </c>
      <c r="I25" s="33" t="str">
        <f t="shared" si="18"/>
        <v>Балоний катетер з покриттям SiQuent Please Neo</v>
      </c>
      <c r="J25" s="27">
        <f t="shared" si="19"/>
        <v>25</v>
      </c>
      <c r="K25" s="23" t="s">
        <v>17</v>
      </c>
    </row>
    <row r="26" s="1" customFormat="1" ht="75.75" customHeight="1" spans="1:11">
      <c r="A26" s="23" t="s">
        <v>15</v>
      </c>
      <c r="B26" s="24" t="s">
        <v>30</v>
      </c>
      <c r="C26" s="23" t="s">
        <v>17</v>
      </c>
      <c r="D26" s="25">
        <v>18.7</v>
      </c>
      <c r="E26" s="28" t="s">
        <v>41</v>
      </c>
      <c r="F26" s="27">
        <f t="shared" ref="F26:F32" si="20">SUM(D26)</f>
        <v>18.7</v>
      </c>
      <c r="G26" s="23" t="s">
        <v>17</v>
      </c>
      <c r="H26" s="23" t="s">
        <v>17</v>
      </c>
      <c r="I26" s="33" t="str">
        <f t="shared" ref="I26:I32" si="21">E26</f>
        <v>Набір імплантів для остеосинтезу розриву акроміально-ключичного з'єднання: пластина, титан; блокуючий гвинт, шестигранник, титан; кортикальний гвинт, титан</v>
      </c>
      <c r="J26" s="27">
        <f t="shared" ref="J26:J32" si="22">F26</f>
        <v>18.7</v>
      </c>
      <c r="K26" s="23" t="s">
        <v>17</v>
      </c>
    </row>
    <row r="27" s="1" customFormat="1" ht="31.2" spans="1:11">
      <c r="A27" s="23" t="s">
        <v>15</v>
      </c>
      <c r="B27" s="24" t="s">
        <v>30</v>
      </c>
      <c r="C27" s="23" t="s">
        <v>17</v>
      </c>
      <c r="D27" s="25">
        <v>9.20907</v>
      </c>
      <c r="E27" s="29" t="s">
        <v>42</v>
      </c>
      <c r="F27" s="27">
        <f t="shared" si="20"/>
        <v>9.20907</v>
      </c>
      <c r="G27" s="23" t="s">
        <v>17</v>
      </c>
      <c r="H27" s="23" t="s">
        <v>17</v>
      </c>
      <c r="I27" s="33" t="str">
        <f t="shared" si="21"/>
        <v>Черевик для ходьби</v>
      </c>
      <c r="J27" s="27">
        <f t="shared" si="22"/>
        <v>9.20907</v>
      </c>
      <c r="K27" s="23" t="s">
        <v>17</v>
      </c>
    </row>
    <row r="28" s="1" customFormat="1" ht="31.2" spans="1:11">
      <c r="A28" s="23" t="s">
        <v>15</v>
      </c>
      <c r="B28" s="24" t="s">
        <v>30</v>
      </c>
      <c r="C28" s="23" t="s">
        <v>17</v>
      </c>
      <c r="D28" s="25">
        <v>11.51313</v>
      </c>
      <c r="E28" s="29" t="s">
        <v>43</v>
      </c>
      <c r="F28" s="27">
        <f t="shared" si="20"/>
        <v>11.51313</v>
      </c>
      <c r="G28" s="23" t="s">
        <v>17</v>
      </c>
      <c r="H28" s="23" t="s">
        <v>17</v>
      </c>
      <c r="I28" s="33" t="str">
        <f t="shared" si="21"/>
        <v>Фіксатор пінний</v>
      </c>
      <c r="J28" s="27">
        <f t="shared" si="22"/>
        <v>11.51313</v>
      </c>
      <c r="K28" s="23" t="s">
        <v>17</v>
      </c>
    </row>
    <row r="29" s="1" customFormat="1" ht="31.2" spans="1:11">
      <c r="A29" s="23" t="s">
        <v>15</v>
      </c>
      <c r="B29" s="24" t="s">
        <v>30</v>
      </c>
      <c r="C29" s="23" t="s">
        <v>17</v>
      </c>
      <c r="D29" s="25">
        <v>5.40724</v>
      </c>
      <c r="E29" s="29" t="s">
        <v>44</v>
      </c>
      <c r="F29" s="27">
        <f t="shared" si="20"/>
        <v>5.40724</v>
      </c>
      <c r="G29" s="23" t="s">
        <v>17</v>
      </c>
      <c r="H29" s="23" t="s">
        <v>17</v>
      </c>
      <c r="I29" s="33" t="str">
        <f t="shared" si="21"/>
        <v>Фіксатор ліктя</v>
      </c>
      <c r="J29" s="27">
        <f t="shared" si="22"/>
        <v>5.40724</v>
      </c>
      <c r="K29" s="23" t="s">
        <v>17</v>
      </c>
    </row>
    <row r="30" s="1" customFormat="1" ht="31.2" spans="1:11">
      <c r="A30" s="23" t="s">
        <v>15</v>
      </c>
      <c r="B30" s="24" t="s">
        <v>30</v>
      </c>
      <c r="C30" s="23" t="s">
        <v>17</v>
      </c>
      <c r="D30" s="25">
        <v>1.37973</v>
      </c>
      <c r="E30" s="29" t="s">
        <v>45</v>
      </c>
      <c r="F30" s="27">
        <f t="shared" si="20"/>
        <v>1.37973</v>
      </c>
      <c r="G30" s="23" t="s">
        <v>17</v>
      </c>
      <c r="H30" s="23" t="s">
        <v>17</v>
      </c>
      <c r="I30" s="33" t="str">
        <f t="shared" si="21"/>
        <v>Фіксатор зап'ясття (пара)</v>
      </c>
      <c r="J30" s="27">
        <f t="shared" si="22"/>
        <v>1.37973</v>
      </c>
      <c r="K30" s="23" t="s">
        <v>17</v>
      </c>
    </row>
    <row r="31" s="1" customFormat="1" ht="31.2" spans="1:11">
      <c r="A31" s="23" t="s">
        <v>15</v>
      </c>
      <c r="B31" s="24" t="s">
        <v>30</v>
      </c>
      <c r="C31" s="23" t="s">
        <v>17</v>
      </c>
      <c r="D31" s="25">
        <v>0.41993</v>
      </c>
      <c r="E31" s="29" t="s">
        <v>46</v>
      </c>
      <c r="F31" s="27">
        <f t="shared" si="20"/>
        <v>0.41993</v>
      </c>
      <c r="G31" s="23" t="s">
        <v>17</v>
      </c>
      <c r="H31" s="23" t="s">
        <v>17</v>
      </c>
      <c r="I31" s="33" t="str">
        <f t="shared" si="21"/>
        <v>Турнікет</v>
      </c>
      <c r="J31" s="27">
        <f t="shared" si="22"/>
        <v>0.41993</v>
      </c>
      <c r="K31" s="23" t="s">
        <v>17</v>
      </c>
    </row>
    <row r="32" s="1" customFormat="1" ht="31.2" spans="1:11">
      <c r="A32" s="23" t="s">
        <v>15</v>
      </c>
      <c r="B32" s="24" t="s">
        <v>30</v>
      </c>
      <c r="C32" s="23" t="s">
        <v>17</v>
      </c>
      <c r="D32" s="25">
        <v>1.71655</v>
      </c>
      <c r="E32" s="29" t="s">
        <v>47</v>
      </c>
      <c r="F32" s="27">
        <f t="shared" si="20"/>
        <v>1.71655</v>
      </c>
      <c r="G32" s="23" t="s">
        <v>17</v>
      </c>
      <c r="H32" s="23" t="s">
        <v>17</v>
      </c>
      <c r="I32" s="33" t="str">
        <f t="shared" si="21"/>
        <v>Трубка гофрована</v>
      </c>
      <c r="J32" s="27">
        <f t="shared" si="22"/>
        <v>1.71655</v>
      </c>
      <c r="K32" s="23" t="s">
        <v>17</v>
      </c>
    </row>
    <row r="33" s="1" customFormat="1" ht="31.2" spans="1:11">
      <c r="A33" s="23" t="s">
        <v>15</v>
      </c>
      <c r="B33" s="24" t="s">
        <v>30</v>
      </c>
      <c r="C33" s="23" t="s">
        <v>17</v>
      </c>
      <c r="D33" s="25">
        <v>3.91456</v>
      </c>
      <c r="E33" s="29" t="s">
        <v>48</v>
      </c>
      <c r="F33" s="27">
        <f t="shared" ref="F33" si="23">SUM(D33)</f>
        <v>3.91456</v>
      </c>
      <c r="G33" s="23" t="s">
        <v>17</v>
      </c>
      <c r="H33" s="23" t="s">
        <v>17</v>
      </c>
      <c r="I33" s="33" t="str">
        <f t="shared" ref="I33:I44" si="24">E33</f>
        <v>Трахові стяжки</v>
      </c>
      <c r="J33" s="27">
        <f t="shared" ref="J33:J44" si="25">F33</f>
        <v>3.91456</v>
      </c>
      <c r="K33" s="23" t="s">
        <v>17</v>
      </c>
    </row>
    <row r="34" s="1" customFormat="1" ht="31.2" spans="1:11">
      <c r="A34" s="23" t="s">
        <v>15</v>
      </c>
      <c r="B34" s="24" t="s">
        <v>30</v>
      </c>
      <c r="C34" s="23" t="s">
        <v>17</v>
      </c>
      <c r="D34" s="25">
        <v>164.54876</v>
      </c>
      <c r="E34" s="29" t="s">
        <v>49</v>
      </c>
      <c r="F34" s="27">
        <f t="shared" ref="F34:F35" si="26">SUM(D34)</f>
        <v>164.54876</v>
      </c>
      <c r="G34" s="23" t="s">
        <v>17</v>
      </c>
      <c r="H34" s="23" t="s">
        <v>17</v>
      </c>
      <c r="I34" s="33" t="str">
        <f t="shared" si="24"/>
        <v>Трахеостомічна трубка (може вкючати аксесуари)</v>
      </c>
      <c r="J34" s="27">
        <f t="shared" si="25"/>
        <v>164.54876</v>
      </c>
      <c r="K34" s="23" t="s">
        <v>17</v>
      </c>
    </row>
    <row r="35" s="1" customFormat="1" ht="31.2" spans="1:11">
      <c r="A35" s="23" t="s">
        <v>15</v>
      </c>
      <c r="B35" s="24" t="s">
        <v>30</v>
      </c>
      <c r="C35" s="23" t="s">
        <v>17</v>
      </c>
      <c r="D35" s="25">
        <v>27.58131</v>
      </c>
      <c r="E35" s="29" t="s">
        <v>50</v>
      </c>
      <c r="F35" s="27">
        <f t="shared" si="26"/>
        <v>27.58131</v>
      </c>
      <c r="G35" s="23" t="s">
        <v>17</v>
      </c>
      <c r="H35" s="23" t="s">
        <v>17</v>
      </c>
      <c r="I35" s="33" t="str">
        <f t="shared" si="24"/>
        <v>Тепло- і вологообмінник</v>
      </c>
      <c r="J35" s="27">
        <f t="shared" si="25"/>
        <v>27.58131</v>
      </c>
      <c r="K35" s="23" t="s">
        <v>17</v>
      </c>
    </row>
    <row r="36" s="1" customFormat="1" ht="31.2" spans="1:11">
      <c r="A36" s="23" t="s">
        <v>15</v>
      </c>
      <c r="B36" s="24" t="s">
        <v>30</v>
      </c>
      <c r="C36" s="23" t="s">
        <v>17</v>
      </c>
      <c r="D36" s="25">
        <v>6.09962</v>
      </c>
      <c r="E36" s="29" t="s">
        <v>51</v>
      </c>
      <c r="F36" s="27">
        <f t="shared" ref="F36" si="27">SUM(D36)</f>
        <v>6.09962</v>
      </c>
      <c r="G36" s="23" t="s">
        <v>17</v>
      </c>
      <c r="H36" s="23" t="s">
        <v>17</v>
      </c>
      <c r="I36" s="33" t="str">
        <f t="shared" si="24"/>
        <v>Стилет для ендотрахеальної трубки</v>
      </c>
      <c r="J36" s="27">
        <f t="shared" si="25"/>
        <v>6.09962</v>
      </c>
      <c r="K36" s="23" t="s">
        <v>17</v>
      </c>
    </row>
    <row r="37" s="1" customFormat="1" ht="31.2" spans="1:11">
      <c r="A37" s="23" t="s">
        <v>15</v>
      </c>
      <c r="B37" s="24" t="s">
        <v>30</v>
      </c>
      <c r="C37" s="23" t="s">
        <v>17</v>
      </c>
      <c r="D37" s="25">
        <v>0.08368</v>
      </c>
      <c r="E37" s="29" t="s">
        <v>52</v>
      </c>
      <c r="F37" s="27">
        <f t="shared" ref="F37:F38" si="28">SUM(D37)</f>
        <v>0.08368</v>
      </c>
      <c r="G37" s="23" t="s">
        <v>17</v>
      </c>
      <c r="H37" s="23" t="s">
        <v>17</v>
      </c>
      <c r="I37" s="33" t="str">
        <f t="shared" si="24"/>
        <v>Серветки марлеві, 2 х 2 (нестерильні)</v>
      </c>
      <c r="J37" s="27">
        <f t="shared" si="25"/>
        <v>0.08368</v>
      </c>
      <c r="K37" s="23" t="s">
        <v>17</v>
      </c>
    </row>
    <row r="38" s="1" customFormat="1" ht="31.2" spans="1:11">
      <c r="A38" s="23" t="s">
        <v>15</v>
      </c>
      <c r="B38" s="24" t="s">
        <v>30</v>
      </c>
      <c r="C38" s="23" t="s">
        <v>17</v>
      </c>
      <c r="D38" s="25">
        <v>62.76333</v>
      </c>
      <c r="E38" s="29" t="s">
        <v>53</v>
      </c>
      <c r="F38" s="27">
        <f t="shared" si="28"/>
        <v>62.76333</v>
      </c>
      <c r="G38" s="23" t="s">
        <v>17</v>
      </c>
      <c r="H38" s="23" t="s">
        <v>17</v>
      </c>
      <c r="I38" s="33" t="str">
        <f t="shared" si="24"/>
        <v>Рукавиці (різні розміри, штука)</v>
      </c>
      <c r="J38" s="27">
        <f t="shared" si="25"/>
        <v>62.76333</v>
      </c>
      <c r="K38" s="23" t="s">
        <v>17</v>
      </c>
    </row>
    <row r="39" s="1" customFormat="1" ht="31.2" spans="1:11">
      <c r="A39" s="23" t="s">
        <v>15</v>
      </c>
      <c r="B39" s="24" t="s">
        <v>30</v>
      </c>
      <c r="C39" s="23" t="s">
        <v>17</v>
      </c>
      <c r="D39" s="25">
        <v>27.15124</v>
      </c>
      <c r="E39" s="29" t="s">
        <v>54</v>
      </c>
      <c r="F39" s="27">
        <f t="shared" ref="F39:F44" si="29">SUM(D39)</f>
        <v>27.15124</v>
      </c>
      <c r="G39" s="23"/>
      <c r="H39" s="23"/>
      <c r="I39" s="33" t="str">
        <f t="shared" si="24"/>
        <v>Респпіраторний конектор</v>
      </c>
      <c r="J39" s="27">
        <f t="shared" si="25"/>
        <v>27.15124</v>
      </c>
      <c r="K39" s="23"/>
    </row>
    <row r="40" s="1" customFormat="1" ht="31.2" spans="1:11">
      <c r="A40" s="23" t="s">
        <v>15</v>
      </c>
      <c r="B40" s="24" t="s">
        <v>30</v>
      </c>
      <c r="C40" s="23" t="s">
        <v>17</v>
      </c>
      <c r="D40" s="25">
        <v>2.38713</v>
      </c>
      <c r="E40" s="29" t="s">
        <v>55</v>
      </c>
      <c r="F40" s="27">
        <f t="shared" si="29"/>
        <v>2.38713</v>
      </c>
      <c r="G40" s="23"/>
      <c r="H40" s="23"/>
      <c r="I40" s="33" t="str">
        <f t="shared" si="24"/>
        <v>Протиопікова пов'язка</v>
      </c>
      <c r="J40" s="27">
        <f t="shared" si="25"/>
        <v>2.38713</v>
      </c>
      <c r="K40" s="23"/>
    </row>
    <row r="41" s="1" customFormat="1" ht="31.2" spans="1:11">
      <c r="A41" s="23" t="s">
        <v>15</v>
      </c>
      <c r="B41" s="24" t="s">
        <v>30</v>
      </c>
      <c r="C41" s="23" t="s">
        <v>17</v>
      </c>
      <c r="D41" s="25">
        <v>0.74425</v>
      </c>
      <c r="E41" s="29" t="s">
        <v>56</v>
      </c>
      <c r="F41" s="27">
        <f t="shared" si="29"/>
        <v>0.74425</v>
      </c>
      <c r="G41" s="23"/>
      <c r="H41" s="23"/>
      <c r="I41" s="33" t="str">
        <f t="shared" si="24"/>
        <v>Пояс/жилет для ребер/грудної клітки</v>
      </c>
      <c r="J41" s="27">
        <f t="shared" si="25"/>
        <v>0.74425</v>
      </c>
      <c r="K41" s="23"/>
    </row>
    <row r="42" s="1" customFormat="1" ht="31.2" spans="1:11">
      <c r="A42" s="23" t="s">
        <v>15</v>
      </c>
      <c r="B42" s="24" t="s">
        <v>30</v>
      </c>
      <c r="C42" s="23" t="s">
        <v>17</v>
      </c>
      <c r="D42" s="25">
        <v>1.07766</v>
      </c>
      <c r="E42" s="29" t="s">
        <v>57</v>
      </c>
      <c r="F42" s="27">
        <f t="shared" si="29"/>
        <v>1.07766</v>
      </c>
      <c r="G42" s="23"/>
      <c r="H42" s="23"/>
      <c r="I42" s="33" t="str">
        <f t="shared" si="24"/>
        <v>Пакети для терапії</v>
      </c>
      <c r="J42" s="27">
        <f t="shared" si="25"/>
        <v>1.07766</v>
      </c>
      <c r="K42" s="23"/>
    </row>
    <row r="43" s="1" customFormat="1" ht="31.2" spans="1:11">
      <c r="A43" s="23" t="s">
        <v>15</v>
      </c>
      <c r="B43" s="24" t="s">
        <v>30</v>
      </c>
      <c r="C43" s="23" t="s">
        <v>17</v>
      </c>
      <c r="D43" s="25">
        <v>5.94064</v>
      </c>
      <c r="E43" s="29" t="s">
        <v>58</v>
      </c>
      <c r="F43" s="27">
        <f t="shared" si="29"/>
        <v>5.94064</v>
      </c>
      <c r="G43" s="23"/>
      <c r="H43" s="23"/>
      <c r="I43" s="33" t="str">
        <f t="shared" si="24"/>
        <v>Наконечник Янкауера (стерильний)</v>
      </c>
      <c r="J43" s="27">
        <f t="shared" si="25"/>
        <v>5.94064</v>
      </c>
      <c r="K43" s="23"/>
    </row>
    <row r="44" s="1" customFormat="1" ht="31.2" spans="1:11">
      <c r="A44" s="23" t="s">
        <v>15</v>
      </c>
      <c r="B44" s="24" t="s">
        <v>30</v>
      </c>
      <c r="C44" s="23" t="s">
        <v>17</v>
      </c>
      <c r="D44" s="25">
        <v>9.71314</v>
      </c>
      <c r="E44" s="29" t="s">
        <v>59</v>
      </c>
      <c r="F44" s="27">
        <f t="shared" si="29"/>
        <v>9.71314</v>
      </c>
      <c r="G44" s="23"/>
      <c r="H44" s="23"/>
      <c r="I44" s="33" t="str">
        <f t="shared" si="24"/>
        <v>Назогастральний зонд</v>
      </c>
      <c r="J44" s="27">
        <f t="shared" si="25"/>
        <v>9.71314</v>
      </c>
      <c r="K44" s="23"/>
    </row>
    <row r="45" s="1" customFormat="1" ht="31.2" spans="1:11">
      <c r="A45" s="23" t="s">
        <v>15</v>
      </c>
      <c r="B45" s="24" t="s">
        <v>30</v>
      </c>
      <c r="C45" s="23" t="s">
        <v>17</v>
      </c>
      <c r="D45" s="25">
        <v>3.8154</v>
      </c>
      <c r="E45" s="29" t="s">
        <v>60</v>
      </c>
      <c r="F45" s="27">
        <f t="shared" ref="F45" si="30">SUM(D45)</f>
        <v>3.8154</v>
      </c>
      <c r="G45" s="23" t="s">
        <v>17</v>
      </c>
      <c r="H45" s="23" t="s">
        <v>17</v>
      </c>
      <c r="I45" s="33" t="str">
        <f t="shared" ref="I45:I56" si="31">E45</f>
        <v>Набір урологічний дитячий</v>
      </c>
      <c r="J45" s="27">
        <f t="shared" ref="J45:J56" si="32">F45</f>
        <v>3.8154</v>
      </c>
      <c r="K45" s="23" t="s">
        <v>17</v>
      </c>
    </row>
    <row r="46" s="1" customFormat="1" ht="31.2" spans="1:11">
      <c r="A46" s="23" t="s">
        <v>15</v>
      </c>
      <c r="B46" s="24" t="s">
        <v>30</v>
      </c>
      <c r="C46" s="23" t="s">
        <v>17</v>
      </c>
      <c r="D46" s="25">
        <v>1.36486</v>
      </c>
      <c r="E46" s="29" t="s">
        <v>61</v>
      </c>
      <c r="F46" s="27">
        <f t="shared" ref="F46:F47" si="33">SUM(D46)</f>
        <v>1.36486</v>
      </c>
      <c r="G46" s="23" t="s">
        <v>17</v>
      </c>
      <c r="H46" s="23" t="s">
        <v>17</v>
      </c>
      <c r="I46" s="33" t="str">
        <f t="shared" si="31"/>
        <v>Набір рукавиці і аспіраційний катетер</v>
      </c>
      <c r="J46" s="27">
        <f t="shared" si="32"/>
        <v>1.36486</v>
      </c>
      <c r="K46" s="23" t="s">
        <v>17</v>
      </c>
    </row>
    <row r="47" s="1" customFormat="1" ht="31.2" spans="1:11">
      <c r="A47" s="23" t="s">
        <v>15</v>
      </c>
      <c r="B47" s="24" t="s">
        <v>30</v>
      </c>
      <c r="C47" s="23" t="s">
        <v>17</v>
      </c>
      <c r="D47" s="25">
        <v>6.82013</v>
      </c>
      <c r="E47" s="29" t="s">
        <v>62</v>
      </c>
      <c r="F47" s="27">
        <f t="shared" si="33"/>
        <v>6.82013</v>
      </c>
      <c r="G47" s="23" t="s">
        <v>17</v>
      </c>
      <c r="H47" s="23" t="s">
        <v>17</v>
      </c>
      <c r="I47" s="33" t="str">
        <f t="shared" si="31"/>
        <v>Набір для капнографії</v>
      </c>
      <c r="J47" s="27">
        <f t="shared" si="32"/>
        <v>6.82013</v>
      </c>
      <c r="K47" s="23" t="s">
        <v>17</v>
      </c>
    </row>
    <row r="48" s="1" customFormat="1" ht="31.2" spans="1:11">
      <c r="A48" s="23" t="s">
        <v>15</v>
      </c>
      <c r="B48" s="24" t="s">
        <v>30</v>
      </c>
      <c r="C48" s="23" t="s">
        <v>17</v>
      </c>
      <c r="D48" s="25">
        <v>2.19844</v>
      </c>
      <c r="E48" s="29" t="s">
        <v>63</v>
      </c>
      <c r="F48" s="27">
        <f t="shared" ref="F48" si="34">SUM(D48)</f>
        <v>2.19844</v>
      </c>
      <c r="G48" s="23" t="s">
        <v>17</v>
      </c>
      <c r="H48" s="23" t="s">
        <v>17</v>
      </c>
      <c r="I48" s="33" t="str">
        <f t="shared" si="31"/>
        <v>Набір для введення урінарного катетера</v>
      </c>
      <c r="J48" s="27">
        <f t="shared" si="32"/>
        <v>2.19844</v>
      </c>
      <c r="K48" s="23" t="s">
        <v>17</v>
      </c>
    </row>
    <row r="49" s="1" customFormat="1" ht="31.2" spans="1:11">
      <c r="A49" s="23" t="s">
        <v>15</v>
      </c>
      <c r="B49" s="24" t="s">
        <v>30</v>
      </c>
      <c r="C49" s="23" t="s">
        <v>17</v>
      </c>
      <c r="D49" s="25">
        <v>66.85313</v>
      </c>
      <c r="E49" s="29" t="s">
        <v>64</v>
      </c>
      <c r="F49" s="27">
        <f t="shared" ref="F49:F50" si="35">SUM(D49)</f>
        <v>66.85313</v>
      </c>
      <c r="G49" s="23" t="s">
        <v>17</v>
      </c>
      <c r="H49" s="23" t="s">
        <v>17</v>
      </c>
      <c r="I49" s="33" t="str">
        <f t="shared" si="31"/>
        <v>Набір внутрішньовенних подовжувачів (різні розміри)</v>
      </c>
      <c r="J49" s="27">
        <f t="shared" si="32"/>
        <v>66.85313</v>
      </c>
      <c r="K49" s="23" t="s">
        <v>17</v>
      </c>
    </row>
    <row r="50" s="1" customFormat="1" ht="31.2" spans="1:11">
      <c r="A50" s="23" t="s">
        <v>15</v>
      </c>
      <c r="B50" s="24" t="s">
        <v>30</v>
      </c>
      <c r="C50" s="23" t="s">
        <v>17</v>
      </c>
      <c r="D50" s="25">
        <v>123.34018</v>
      </c>
      <c r="E50" s="29" t="s">
        <v>65</v>
      </c>
      <c r="F50" s="27">
        <f t="shared" si="35"/>
        <v>123.34018</v>
      </c>
      <c r="G50" s="23" t="s">
        <v>17</v>
      </c>
      <c r="H50" s="23" t="s">
        <v>17</v>
      </c>
      <c r="I50" s="33" t="str">
        <f t="shared" si="31"/>
        <v>Мішок для послаблення шлункового тиску</v>
      </c>
      <c r="J50" s="27">
        <f t="shared" si="32"/>
        <v>123.34018</v>
      </c>
      <c r="K50" s="23" t="s">
        <v>17</v>
      </c>
    </row>
    <row r="51" s="1" customFormat="1" ht="31.2" spans="1:11">
      <c r="A51" s="23" t="s">
        <v>15</v>
      </c>
      <c r="B51" s="24" t="s">
        <v>30</v>
      </c>
      <c r="C51" s="23" t="s">
        <v>17</v>
      </c>
      <c r="D51" s="25">
        <v>2.81817</v>
      </c>
      <c r="E51" s="29" t="s">
        <v>66</v>
      </c>
      <c r="F51" s="27">
        <f t="shared" ref="F51:F56" si="36">SUM(D51)</f>
        <v>2.81817</v>
      </c>
      <c r="G51" s="23" t="s">
        <v>17</v>
      </c>
      <c r="H51" s="23" t="s">
        <v>17</v>
      </c>
      <c r="I51" s="33" t="str">
        <f t="shared" si="31"/>
        <v>Контрольний шприц</v>
      </c>
      <c r="J51" s="27">
        <f t="shared" si="32"/>
        <v>2.81817</v>
      </c>
      <c r="K51" s="23" t="s">
        <v>17</v>
      </c>
    </row>
    <row r="52" s="1" customFormat="1" ht="31.2" spans="1:11">
      <c r="A52" s="23" t="s">
        <v>15</v>
      </c>
      <c r="B52" s="24" t="s">
        <v>30</v>
      </c>
      <c r="C52" s="23" t="s">
        <v>17</v>
      </c>
      <c r="D52" s="25">
        <v>12.508</v>
      </c>
      <c r="E52" s="29" t="s">
        <v>67</v>
      </c>
      <c r="F52" s="27">
        <f t="shared" si="36"/>
        <v>12.508</v>
      </c>
      <c r="G52" s="23" t="s">
        <v>17</v>
      </c>
      <c r="H52" s="23" t="s">
        <v>17</v>
      </c>
      <c r="I52" s="33" t="str">
        <f t="shared" si="31"/>
        <v>Комплект аспіраційного катетера</v>
      </c>
      <c r="J52" s="27">
        <f t="shared" si="32"/>
        <v>12.508</v>
      </c>
      <c r="K52" s="23" t="s">
        <v>17</v>
      </c>
    </row>
    <row r="53" s="1" customFormat="1" ht="31.2" spans="1:11">
      <c r="A53" s="23" t="s">
        <v>15</v>
      </c>
      <c r="B53" s="24" t="s">
        <v>30</v>
      </c>
      <c r="C53" s="23" t="s">
        <v>17</v>
      </c>
      <c r="D53" s="25">
        <v>3.83465</v>
      </c>
      <c r="E53" s="29" t="s">
        <v>68</v>
      </c>
      <c r="F53" s="27">
        <f t="shared" si="36"/>
        <v>3.83465</v>
      </c>
      <c r="G53" s="23" t="s">
        <v>17</v>
      </c>
      <c r="H53" s="23" t="s">
        <v>17</v>
      </c>
      <c r="I53" s="33" t="str">
        <f t="shared" si="31"/>
        <v>Кліпсовий аплікатор</v>
      </c>
      <c r="J53" s="27">
        <f t="shared" si="32"/>
        <v>3.83465</v>
      </c>
      <c r="K53" s="23" t="s">
        <v>17</v>
      </c>
    </row>
    <row r="54" s="1" customFormat="1" ht="31.2" spans="1:11">
      <c r="A54" s="23" t="s">
        <v>15</v>
      </c>
      <c r="B54" s="24" t="s">
        <v>30</v>
      </c>
      <c r="C54" s="23" t="s">
        <v>17</v>
      </c>
      <c r="D54" s="25">
        <v>23.44552</v>
      </c>
      <c r="E54" s="29" t="s">
        <v>69</v>
      </c>
      <c r="F54" s="27">
        <f t="shared" si="36"/>
        <v>23.44552</v>
      </c>
      <c r="G54" s="23" t="s">
        <v>17</v>
      </c>
      <c r="H54" s="23" t="s">
        <v>17</v>
      </c>
      <c r="I54" s="33" t="str">
        <f t="shared" si="31"/>
        <v>Катер Фолея (дорослий/дитячий)</v>
      </c>
      <c r="J54" s="27">
        <f t="shared" si="32"/>
        <v>23.44552</v>
      </c>
      <c r="K54" s="23" t="s">
        <v>17</v>
      </c>
    </row>
    <row r="55" s="1" customFormat="1" ht="31.2" spans="1:11">
      <c r="A55" s="23" t="s">
        <v>15</v>
      </c>
      <c r="B55" s="24" t="s">
        <v>30</v>
      </c>
      <c r="C55" s="23" t="s">
        <v>17</v>
      </c>
      <c r="D55" s="25">
        <v>3.34936</v>
      </c>
      <c r="E55" s="29" t="s">
        <v>70</v>
      </c>
      <c r="F55" s="27">
        <f t="shared" si="36"/>
        <v>3.34936</v>
      </c>
      <c r="G55" s="23" t="s">
        <v>17</v>
      </c>
      <c r="H55" s="23" t="s">
        <v>17</v>
      </c>
      <c r="I55" s="33" t="str">
        <f t="shared" si="31"/>
        <v>Касета для автошовного апарату</v>
      </c>
      <c r="J55" s="27">
        <f t="shared" si="32"/>
        <v>3.34936</v>
      </c>
      <c r="K55" s="23" t="s">
        <v>17</v>
      </c>
    </row>
    <row r="56" s="1" customFormat="1" ht="31.2" spans="1:11">
      <c r="A56" s="23" t="s">
        <v>15</v>
      </c>
      <c r="B56" s="24" t="s">
        <v>30</v>
      </c>
      <c r="C56" s="23" t="s">
        <v>17</v>
      </c>
      <c r="D56" s="25">
        <v>23.00116</v>
      </c>
      <c r="E56" s="29" t="s">
        <v>71</v>
      </c>
      <c r="F56" s="27">
        <f t="shared" si="36"/>
        <v>23.00116</v>
      </c>
      <c r="G56" s="23" t="s">
        <v>17</v>
      </c>
      <c r="H56" s="23" t="s">
        <v>17</v>
      </c>
      <c r="I56" s="33" t="str">
        <f t="shared" si="31"/>
        <v>Інфузор під тиском</v>
      </c>
      <c r="J56" s="27">
        <f t="shared" si="32"/>
        <v>23.00116</v>
      </c>
      <c r="K56" s="23" t="s">
        <v>17</v>
      </c>
    </row>
    <row r="57" s="1" customFormat="1" ht="31.2" spans="1:11">
      <c r="A57" s="23" t="s">
        <v>15</v>
      </c>
      <c r="B57" s="24" t="s">
        <v>30</v>
      </c>
      <c r="C57" s="23" t="s">
        <v>17</v>
      </c>
      <c r="D57" s="25">
        <v>14.01205</v>
      </c>
      <c r="E57" s="29" t="s">
        <v>72</v>
      </c>
      <c r="F57" s="27">
        <f t="shared" ref="F57" si="37">SUM(D57)</f>
        <v>14.01205</v>
      </c>
      <c r="G57" s="23" t="s">
        <v>17</v>
      </c>
      <c r="H57" s="23" t="s">
        <v>17</v>
      </c>
      <c r="I57" s="33" t="str">
        <f t="shared" ref="I57:I70" si="38">E57</f>
        <v>Закрита система всмоктування</v>
      </c>
      <c r="J57" s="27">
        <f t="shared" ref="J57:J69" si="39">F57</f>
        <v>14.01205</v>
      </c>
      <c r="K57" s="23" t="s">
        <v>17</v>
      </c>
    </row>
    <row r="58" s="1" customFormat="1" ht="31.2" spans="1:11">
      <c r="A58" s="23" t="s">
        <v>15</v>
      </c>
      <c r="B58" s="24" t="s">
        <v>30</v>
      </c>
      <c r="C58" s="23" t="s">
        <v>17</v>
      </c>
      <c r="D58" s="25">
        <v>7.53606</v>
      </c>
      <c r="E58" s="29" t="s">
        <v>73</v>
      </c>
      <c r="F58" s="27">
        <f t="shared" ref="F58:F59" si="40">SUM(D58)</f>
        <v>7.53606</v>
      </c>
      <c r="G58" s="23" t="s">
        <v>17</v>
      </c>
      <c r="H58" s="23" t="s">
        <v>17</v>
      </c>
      <c r="I58" s="33" t="str">
        <f t="shared" si="38"/>
        <v>Електрод ЕКГ</v>
      </c>
      <c r="J58" s="27">
        <f t="shared" si="39"/>
        <v>7.53606</v>
      </c>
      <c r="K58" s="23" t="s">
        <v>17</v>
      </c>
    </row>
    <row r="59" s="1" customFormat="1" ht="31.2" spans="1:11">
      <c r="A59" s="23" t="s">
        <v>15</v>
      </c>
      <c r="B59" s="24" t="s">
        <v>30</v>
      </c>
      <c r="C59" s="23" t="s">
        <v>17</v>
      </c>
      <c r="D59" s="25">
        <v>0.50203</v>
      </c>
      <c r="E59" s="29" t="s">
        <v>74</v>
      </c>
      <c r="F59" s="27">
        <f t="shared" si="40"/>
        <v>0.50203</v>
      </c>
      <c r="G59" s="23" t="s">
        <v>17</v>
      </c>
      <c r="H59" s="23" t="s">
        <v>17</v>
      </c>
      <c r="I59" s="33" t="str">
        <f t="shared" si="38"/>
        <v>Вазелін (у пакетах)</v>
      </c>
      <c r="J59" s="27">
        <f t="shared" si="39"/>
        <v>0.50203</v>
      </c>
      <c r="K59" s="23" t="s">
        <v>17</v>
      </c>
    </row>
    <row r="60" s="1" customFormat="1" ht="31.2" spans="1:11">
      <c r="A60" s="23" t="s">
        <v>15</v>
      </c>
      <c r="B60" s="24" t="s">
        <v>30</v>
      </c>
      <c r="C60" s="23" t="s">
        <v>17</v>
      </c>
      <c r="D60" s="25">
        <v>2.17708</v>
      </c>
      <c r="E60" s="29" t="s">
        <v>75</v>
      </c>
      <c r="F60" s="27">
        <f t="shared" ref="F60" si="41">SUM(D60)</f>
        <v>2.17708</v>
      </c>
      <c r="G60" s="23" t="s">
        <v>17</v>
      </c>
      <c r="H60" s="23" t="s">
        <v>17</v>
      </c>
      <c r="I60" s="33" t="str">
        <f t="shared" si="38"/>
        <v>Браслет пацієнта (інформаційний)</v>
      </c>
      <c r="J60" s="27">
        <f t="shared" si="39"/>
        <v>2.17708</v>
      </c>
      <c r="K60" s="23" t="s">
        <v>17</v>
      </c>
    </row>
    <row r="61" s="1" customFormat="1" ht="31.2" spans="1:11">
      <c r="A61" s="23" t="s">
        <v>15</v>
      </c>
      <c r="B61" s="24" t="s">
        <v>30</v>
      </c>
      <c r="C61" s="23" t="s">
        <v>17</v>
      </c>
      <c r="D61" s="25">
        <v>1.49771</v>
      </c>
      <c r="E61" s="29" t="s">
        <v>76</v>
      </c>
      <c r="F61" s="27">
        <f t="shared" ref="F61:F73" si="42">SUM(D61)</f>
        <v>1.49771</v>
      </c>
      <c r="G61" s="23" t="s">
        <v>17</v>
      </c>
      <c r="H61" s="23" t="s">
        <v>17</v>
      </c>
      <c r="I61" s="33" t="str">
        <f t="shared" si="38"/>
        <v>Аспіраційний катетер</v>
      </c>
      <c r="J61" s="27">
        <f t="shared" si="39"/>
        <v>1.49771</v>
      </c>
      <c r="K61" s="23" t="s">
        <v>17</v>
      </c>
    </row>
    <row r="62" s="1" customFormat="1" ht="31.2" spans="1:11">
      <c r="A62" s="23" t="s">
        <v>15</v>
      </c>
      <c r="B62" s="24" t="s">
        <v>30</v>
      </c>
      <c r="C62" s="23" t="s">
        <v>17</v>
      </c>
      <c r="D62" s="25">
        <v>8.03846</v>
      </c>
      <c r="E62" s="29" t="s">
        <v>77</v>
      </c>
      <c r="F62" s="27">
        <f t="shared" si="42"/>
        <v>8.03846</v>
      </c>
      <c r="G62" s="23" t="s">
        <v>17</v>
      </c>
      <c r="H62" s="23" t="s">
        <v>17</v>
      </c>
      <c r="I62" s="33" t="str">
        <f t="shared" si="38"/>
        <v>Аспіратор (педіатричний)</v>
      </c>
      <c r="J62" s="27">
        <f t="shared" si="39"/>
        <v>8.03846</v>
      </c>
      <c r="K62" s="23" t="s">
        <v>17</v>
      </c>
    </row>
    <row r="63" s="1" customFormat="1" ht="62.4" spans="1:11">
      <c r="A63" s="23" t="s">
        <v>15</v>
      </c>
      <c r="B63" s="24" t="s">
        <v>78</v>
      </c>
      <c r="C63" s="23" t="s">
        <v>17</v>
      </c>
      <c r="D63" s="25">
        <v>0.39998</v>
      </c>
      <c r="E63" s="30" t="s">
        <v>79</v>
      </c>
      <c r="F63" s="27">
        <f t="shared" si="42"/>
        <v>0.39998</v>
      </c>
      <c r="G63" s="23" t="s">
        <v>17</v>
      </c>
      <c r="H63" s="23" t="s">
        <v>17</v>
      </c>
      <c r="I63" s="33" t="str">
        <f t="shared" si="38"/>
        <v>Сумка-шопер з нанесення логотипу та зображенням "ЗПТ-поруч"</v>
      </c>
      <c r="J63" s="27">
        <f t="shared" si="39"/>
        <v>0.39998</v>
      </c>
      <c r="K63" s="23"/>
    </row>
    <row r="64" s="1" customFormat="1" ht="62.4" spans="1:11">
      <c r="A64" s="23" t="s">
        <v>15</v>
      </c>
      <c r="B64" s="24" t="s">
        <v>78</v>
      </c>
      <c r="C64" s="23" t="s">
        <v>17</v>
      </c>
      <c r="D64" s="25">
        <v>0.148</v>
      </c>
      <c r="E64" s="29" t="s">
        <v>80</v>
      </c>
      <c r="F64" s="27">
        <f t="shared" si="42"/>
        <v>0.148</v>
      </c>
      <c r="G64" s="23" t="s">
        <v>17</v>
      </c>
      <c r="H64" s="23" t="s">
        <v>17</v>
      </c>
      <c r="I64" s="33" t="str">
        <f t="shared" si="38"/>
        <v>Ліфлети "ЗПТ-поруч"</v>
      </c>
      <c r="J64" s="27">
        <f t="shared" si="39"/>
        <v>0.148</v>
      </c>
      <c r="K64" s="23"/>
    </row>
    <row r="65" s="1" customFormat="1" ht="75.75" customHeight="1" spans="1:11">
      <c r="A65" s="23" t="s">
        <v>15</v>
      </c>
      <c r="B65" s="24" t="s">
        <v>78</v>
      </c>
      <c r="C65" s="23" t="s">
        <v>17</v>
      </c>
      <c r="D65" s="25">
        <v>0.65</v>
      </c>
      <c r="E65" s="28" t="s">
        <v>81</v>
      </c>
      <c r="F65" s="27">
        <f t="shared" si="42"/>
        <v>0.65</v>
      </c>
      <c r="G65" s="23" t="s">
        <v>17</v>
      </c>
      <c r="H65" s="23" t="s">
        <v>17</v>
      </c>
      <c r="I65" s="33" t="str">
        <f t="shared" si="38"/>
        <v>Термопляшка "ЗПТ-поруч"</v>
      </c>
      <c r="J65" s="27">
        <f t="shared" si="39"/>
        <v>0.65</v>
      </c>
      <c r="K65" s="23"/>
    </row>
    <row r="66" s="1" customFormat="1" ht="75.75" customHeight="1" spans="1:11">
      <c r="A66" s="23" t="s">
        <v>15</v>
      </c>
      <c r="B66" s="24" t="s">
        <v>33</v>
      </c>
      <c r="C66" s="23" t="s">
        <v>17</v>
      </c>
      <c r="D66" s="25">
        <v>9.8</v>
      </c>
      <c r="E66" s="28" t="s">
        <v>39</v>
      </c>
      <c r="F66" s="27">
        <f t="shared" si="42"/>
        <v>9.8</v>
      </c>
      <c r="G66" s="23" t="s">
        <v>17</v>
      </c>
      <c r="H66" s="23" t="s">
        <v>17</v>
      </c>
      <c r="I66" s="33" t="str">
        <f t="shared" si="38"/>
        <v>Набір імплантів для остеосинтезу перелому плюсневої кістки: пластина, титан; блокуючий гвинт, шестигранник, титан; кортикальний гвинт, титан</v>
      </c>
      <c r="J66" s="27">
        <f t="shared" si="39"/>
        <v>9.8</v>
      </c>
      <c r="K66" s="23"/>
    </row>
    <row r="67" s="1" customFormat="1" ht="75.75" customHeight="1" spans="1:11">
      <c r="A67" s="23" t="s">
        <v>15</v>
      </c>
      <c r="B67" s="24" t="s">
        <v>33</v>
      </c>
      <c r="C67" s="23" t="s">
        <v>17</v>
      </c>
      <c r="D67" s="25">
        <v>18.9</v>
      </c>
      <c r="E67" s="28" t="s">
        <v>82</v>
      </c>
      <c r="F67" s="27">
        <f t="shared" si="42"/>
        <v>18.9</v>
      </c>
      <c r="G67" s="23" t="s">
        <v>17</v>
      </c>
      <c r="H67" s="23" t="s">
        <v>17</v>
      </c>
      <c r="I67" s="33" t="str">
        <f t="shared" si="38"/>
        <v>Набір імплантів для остеосинтезу перелому променевої кістки: пластина, титан; блокуючий гвинт, шестигранник, титан; кортикальний гвинт, титан</v>
      </c>
      <c r="J67" s="27">
        <f t="shared" si="39"/>
        <v>18.9</v>
      </c>
      <c r="K67" s="23"/>
    </row>
    <row r="68" s="1" customFormat="1" ht="75.75" customHeight="1" spans="1:11">
      <c r="A68" s="23" t="s">
        <v>15</v>
      </c>
      <c r="B68" s="24" t="s">
        <v>33</v>
      </c>
      <c r="C68" s="23" t="s">
        <v>17</v>
      </c>
      <c r="D68" s="25">
        <v>0.825</v>
      </c>
      <c r="E68" s="29" t="s">
        <v>83</v>
      </c>
      <c r="F68" s="27">
        <f t="shared" si="42"/>
        <v>0.825</v>
      </c>
      <c r="G68" s="23" t="s">
        <v>17</v>
      </c>
      <c r="H68" s="23" t="s">
        <v>17</v>
      </c>
      <c r="I68" s="33" t="str">
        <f t="shared" si="38"/>
        <v>Сухофрукти</v>
      </c>
      <c r="J68" s="27">
        <f t="shared" si="39"/>
        <v>0.825</v>
      </c>
      <c r="K68" s="23"/>
    </row>
    <row r="69" s="1" customFormat="1" ht="75.75" customHeight="1" spans="1:11">
      <c r="A69" s="23" t="s">
        <v>15</v>
      </c>
      <c r="B69" s="24" t="s">
        <v>33</v>
      </c>
      <c r="C69" s="23" t="s">
        <v>17</v>
      </c>
      <c r="D69" s="25">
        <v>0.45</v>
      </c>
      <c r="E69" s="29" t="s">
        <v>84</v>
      </c>
      <c r="F69" s="27">
        <f t="shared" si="42"/>
        <v>0.45</v>
      </c>
      <c r="G69" s="23" t="s">
        <v>17</v>
      </c>
      <c r="H69" s="23" t="s">
        <v>17</v>
      </c>
      <c r="I69" s="33" t="str">
        <f t="shared" si="38"/>
        <v>Лавровий лист цілий</v>
      </c>
      <c r="J69" s="27">
        <f t="shared" si="39"/>
        <v>0.45</v>
      </c>
      <c r="K69" s="23"/>
    </row>
    <row r="70" s="1" customFormat="1" ht="75.75" customHeight="1" spans="1:11">
      <c r="A70" s="23" t="s">
        <v>15</v>
      </c>
      <c r="B70" s="24" t="s">
        <v>33</v>
      </c>
      <c r="C70" s="23" t="s">
        <v>17</v>
      </c>
      <c r="D70" s="25">
        <v>4</v>
      </c>
      <c r="E70" s="30" t="s">
        <v>85</v>
      </c>
      <c r="F70" s="27">
        <f t="shared" si="42"/>
        <v>4</v>
      </c>
      <c r="G70" s="23" t="s">
        <v>17</v>
      </c>
      <c r="H70" s="23" t="s">
        <v>17</v>
      </c>
      <c r="I70" s="33" t="str">
        <f t="shared" si="38"/>
        <v>Капуста білоголова свіжа,пізньостигла, першого товарного сорту,ДСТУ 7033</v>
      </c>
      <c r="J70" s="27">
        <f t="shared" ref="J70:J71" si="43">F70</f>
        <v>4</v>
      </c>
      <c r="K70" s="23"/>
    </row>
    <row r="71" s="2" customFormat="1" ht="54.75" customHeight="1" spans="1:11">
      <c r="A71" s="23" t="s">
        <v>86</v>
      </c>
      <c r="B71" s="24" t="s">
        <v>16</v>
      </c>
      <c r="C71" s="23" t="s">
        <v>17</v>
      </c>
      <c r="D71" s="25">
        <v>3.55</v>
      </c>
      <c r="E71" s="28" t="s">
        <v>87</v>
      </c>
      <c r="F71" s="27">
        <f t="shared" si="42"/>
        <v>3.55</v>
      </c>
      <c r="G71" s="23" t="s">
        <v>17</v>
      </c>
      <c r="H71" s="23" t="s">
        <v>17</v>
      </c>
      <c r="I71" s="33" t="str">
        <f t="shared" ref="I71" si="44">E71</f>
        <v>Дренаж лапароскопічний Fr14</v>
      </c>
      <c r="J71" s="27">
        <f t="shared" si="43"/>
        <v>3.55</v>
      </c>
      <c r="K71" s="23" t="s">
        <v>17</v>
      </c>
    </row>
    <row r="72" s="2" customFormat="1" ht="54.75" customHeight="1" spans="1:11">
      <c r="A72" s="23" t="s">
        <v>86</v>
      </c>
      <c r="B72" s="24" t="s">
        <v>16</v>
      </c>
      <c r="C72" s="23" t="s">
        <v>17</v>
      </c>
      <c r="D72" s="25">
        <v>5.8</v>
      </c>
      <c r="E72" s="28" t="s">
        <v>88</v>
      </c>
      <c r="F72" s="27">
        <f t="shared" si="42"/>
        <v>5.8</v>
      </c>
      <c r="G72" s="23" t="s">
        <v>17</v>
      </c>
      <c r="H72" s="23" t="s">
        <v>17</v>
      </c>
      <c r="I72" s="33" t="str">
        <f t="shared" ref="I72:I73" si="45">E72</f>
        <v>Дренаж типу `Редон`Fr18</v>
      </c>
      <c r="J72" s="27">
        <f t="shared" ref="J72:J73" si="46">F72</f>
        <v>5.8</v>
      </c>
      <c r="K72" s="23" t="s">
        <v>17</v>
      </c>
    </row>
    <row r="73" s="2" customFormat="1" ht="51" customHeight="1" spans="1:11">
      <c r="A73" s="23" t="s">
        <v>86</v>
      </c>
      <c r="B73" s="24" t="s">
        <v>16</v>
      </c>
      <c r="C73" s="23" t="s">
        <v>17</v>
      </c>
      <c r="D73" s="25">
        <v>3.7</v>
      </c>
      <c r="E73" s="28" t="s">
        <v>89</v>
      </c>
      <c r="F73" s="27">
        <f t="shared" si="42"/>
        <v>3.7</v>
      </c>
      <c r="G73" s="23" t="s">
        <v>17</v>
      </c>
      <c r="H73" s="23" t="s">
        <v>17</v>
      </c>
      <c r="I73" s="33" t="str">
        <f t="shared" si="45"/>
        <v>Новокаїн р-н для ін`єкцій, 5мг/мл по 200 мл у пляшках</v>
      </c>
      <c r="J73" s="27">
        <f t="shared" si="46"/>
        <v>3.7</v>
      </c>
      <c r="K73" s="23" t="s">
        <v>17</v>
      </c>
    </row>
    <row r="74" s="2" customFormat="1" ht="31.5" customHeight="1" spans="1:11">
      <c r="A74" s="23" t="s">
        <v>86</v>
      </c>
      <c r="B74" s="24" t="s">
        <v>16</v>
      </c>
      <c r="C74" s="23" t="s">
        <v>17</v>
      </c>
      <c r="D74" s="25">
        <v>0.85</v>
      </c>
      <c r="E74" s="29" t="s">
        <v>90</v>
      </c>
      <c r="F74" s="27">
        <f t="shared" ref="F74" si="47">SUM(D74)</f>
        <v>0.85</v>
      </c>
      <c r="G74" s="23" t="s">
        <v>17</v>
      </c>
      <c r="H74" s="23" t="s">
        <v>17</v>
      </c>
      <c r="I74" s="33" t="str">
        <f t="shared" ref="I74" si="48">E74</f>
        <v>Поточний ремонт промилової пральної машини LG №2</v>
      </c>
      <c r="J74" s="27">
        <f t="shared" ref="J74" si="49">F74</f>
        <v>0.85</v>
      </c>
      <c r="K74" s="23" t="s">
        <v>17</v>
      </c>
    </row>
    <row r="75" s="2" customFormat="1" ht="31.5" customHeight="1" spans="1:11">
      <c r="A75" s="23" t="s">
        <v>86</v>
      </c>
      <c r="B75" s="24" t="s">
        <v>16</v>
      </c>
      <c r="C75" s="23" t="s">
        <v>17</v>
      </c>
      <c r="D75" s="25">
        <v>1.29</v>
      </c>
      <c r="E75" s="29" t="s">
        <v>91</v>
      </c>
      <c r="F75" s="27">
        <f t="shared" ref="F75" si="50">SUM(D75)</f>
        <v>1.29</v>
      </c>
      <c r="G75" s="23" t="s">
        <v>17</v>
      </c>
      <c r="H75" s="23" t="s">
        <v>17</v>
      </c>
      <c r="I75" s="33" t="str">
        <f t="shared" ref="I75" si="51">E75</f>
        <v>Поточний ремонт промилової пральної машини LG №1</v>
      </c>
      <c r="J75" s="27">
        <f t="shared" ref="J75" si="52">F75</f>
        <v>1.29</v>
      </c>
      <c r="K75" s="23" t="s">
        <v>17</v>
      </c>
    </row>
    <row r="76" s="2" customFormat="1" ht="31.2" spans="1:11">
      <c r="A76" s="23" t="s">
        <v>86</v>
      </c>
      <c r="B76" s="24" t="s">
        <v>16</v>
      </c>
      <c r="C76" s="23" t="s">
        <v>17</v>
      </c>
      <c r="D76" s="25">
        <v>0.86</v>
      </c>
      <c r="E76" s="29" t="s">
        <v>92</v>
      </c>
      <c r="F76" s="27">
        <f t="shared" ref="F76:F85" si="53">SUM(D76)</f>
        <v>0.86</v>
      </c>
      <c r="G76" s="23" t="s">
        <v>17</v>
      </c>
      <c r="H76" s="23" t="s">
        <v>17</v>
      </c>
      <c r="I76" s="33" t="str">
        <f t="shared" ref="I76:I85" si="54">E76</f>
        <v>Послуги технічної експертизи обладнання</v>
      </c>
      <c r="J76" s="27">
        <f t="shared" ref="J76:J85" si="55">F76</f>
        <v>0.86</v>
      </c>
      <c r="K76" s="23" t="s">
        <v>17</v>
      </c>
    </row>
    <row r="77" s="2" customFormat="1" ht="46.8" spans="1:11">
      <c r="A77" s="23" t="s">
        <v>86</v>
      </c>
      <c r="B77" s="24" t="s">
        <v>16</v>
      </c>
      <c r="C77" s="23" t="s">
        <v>17</v>
      </c>
      <c r="D77" s="25">
        <v>0.56</v>
      </c>
      <c r="E77" s="28" t="s">
        <v>19</v>
      </c>
      <c r="F77" s="27">
        <f t="shared" ref="F77" si="56">SUM(D77)</f>
        <v>0.56</v>
      </c>
      <c r="G77" s="23" t="s">
        <v>17</v>
      </c>
      <c r="H77" s="23" t="s">
        <v>17</v>
      </c>
      <c r="I77" s="33" t="str">
        <f t="shared" ref="I77" si="57">E77</f>
        <v>Централізоване спотереження за станом тривожної сигналізації та реагування ГШР ПЦО на відповідні сигнали на об'єкті</v>
      </c>
      <c r="J77" s="27">
        <f t="shared" ref="J77" si="58">F77</f>
        <v>0.56</v>
      </c>
      <c r="K77" s="23" t="s">
        <v>17</v>
      </c>
    </row>
    <row r="78" s="2" customFormat="1" ht="54" customHeight="1" spans="1:11">
      <c r="A78" s="23" t="s">
        <v>86</v>
      </c>
      <c r="B78" s="24" t="s">
        <v>93</v>
      </c>
      <c r="C78" s="23" t="s">
        <v>17</v>
      </c>
      <c r="D78" s="25">
        <v>2238.4852</v>
      </c>
      <c r="E78" s="28" t="s">
        <v>94</v>
      </c>
      <c r="F78" s="27">
        <f t="shared" ref="F78:F83" si="59">SUM(D78)</f>
        <v>2238.4852</v>
      </c>
      <c r="G78" s="23" t="s">
        <v>17</v>
      </c>
      <c r="H78" s="23" t="s">
        <v>17</v>
      </c>
      <c r="I78" s="33" t="str">
        <f t="shared" ref="I78:I83" si="60">E78</f>
        <v>IVS3 Інтенсивна візуальна симуляція (верхні кінцівки)</v>
      </c>
      <c r="J78" s="27">
        <f t="shared" ref="J78:J83" si="61">F78</f>
        <v>2238.4852</v>
      </c>
      <c r="K78" s="23" t="s">
        <v>17</v>
      </c>
    </row>
    <row r="79" s="2" customFormat="1" ht="55.5" customHeight="1" spans="1:11">
      <c r="A79" s="23" t="s">
        <v>86</v>
      </c>
      <c r="B79" s="24" t="s">
        <v>93</v>
      </c>
      <c r="C79" s="23" t="s">
        <v>17</v>
      </c>
      <c r="D79" s="25">
        <v>2261.4945</v>
      </c>
      <c r="E79" s="28" t="s">
        <v>95</v>
      </c>
      <c r="F79" s="27">
        <f t="shared" si="59"/>
        <v>2261.4945</v>
      </c>
      <c r="G79" s="23" t="s">
        <v>17</v>
      </c>
      <c r="H79" s="23" t="s">
        <v>17</v>
      </c>
      <c r="I79" s="33" t="str">
        <f t="shared" si="60"/>
        <v>IVS4 Інтенсивна візуальна симуляція (нижні кінцівки)</v>
      </c>
      <c r="J79" s="27">
        <f t="shared" si="61"/>
        <v>2261.4945</v>
      </c>
      <c r="K79" s="23" t="s">
        <v>17</v>
      </c>
    </row>
    <row r="80" s="2" customFormat="1" ht="54" customHeight="1" spans="1:11">
      <c r="A80" s="23" t="s">
        <v>86</v>
      </c>
      <c r="B80" s="24" t="s">
        <v>93</v>
      </c>
      <c r="C80" s="23" t="s">
        <v>17</v>
      </c>
      <c r="D80" s="25">
        <v>1416.8616</v>
      </c>
      <c r="E80" s="28" t="s">
        <v>96</v>
      </c>
      <c r="F80" s="27">
        <f t="shared" si="59"/>
        <v>1416.8616</v>
      </c>
      <c r="G80" s="23" t="s">
        <v>17</v>
      </c>
      <c r="H80" s="23" t="s">
        <v>17</v>
      </c>
      <c r="I80" s="33" t="str">
        <f t="shared" si="60"/>
        <v>SRT5 Технологія самореабілітації</v>
      </c>
      <c r="J80" s="27">
        <f t="shared" si="61"/>
        <v>1416.8616</v>
      </c>
      <c r="K80" s="23" t="s">
        <v>17</v>
      </c>
    </row>
    <row r="81" s="2" customFormat="1" ht="55.5" customHeight="1" spans="1:11">
      <c r="A81" s="23" t="s">
        <v>86</v>
      </c>
      <c r="B81" s="24" t="s">
        <v>93</v>
      </c>
      <c r="C81" s="23" t="s">
        <v>17</v>
      </c>
      <c r="D81" s="25">
        <v>1416.8616</v>
      </c>
      <c r="E81" s="28" t="s">
        <v>96</v>
      </c>
      <c r="F81" s="27">
        <f t="shared" si="59"/>
        <v>1416.8616</v>
      </c>
      <c r="G81" s="23" t="s">
        <v>17</v>
      </c>
      <c r="H81" s="23" t="s">
        <v>17</v>
      </c>
      <c r="I81" s="33" t="str">
        <f t="shared" si="60"/>
        <v>SRT5 Технологія самореабілітації</v>
      </c>
      <c r="J81" s="27">
        <f t="shared" si="61"/>
        <v>1416.8616</v>
      </c>
      <c r="K81" s="23" t="s">
        <v>17</v>
      </c>
    </row>
    <row r="82" s="2" customFormat="1" ht="62.4" spans="1:11">
      <c r="A82" s="23" t="s">
        <v>86</v>
      </c>
      <c r="B82" s="24" t="s">
        <v>78</v>
      </c>
      <c r="C82" s="23" t="s">
        <v>17</v>
      </c>
      <c r="D82" s="25">
        <v>0.649</v>
      </c>
      <c r="E82" s="29" t="s">
        <v>97</v>
      </c>
      <c r="F82" s="27">
        <f t="shared" si="59"/>
        <v>0.649</v>
      </c>
      <c r="G82" s="23" t="s">
        <v>17</v>
      </c>
      <c r="H82" s="23" t="s">
        <v>17</v>
      </c>
      <c r="I82" s="33" t="str">
        <f t="shared" si="60"/>
        <v>Друкована продукція "Розлади психіки і поведінки внаслідок вживання опіоїдів"</v>
      </c>
      <c r="J82" s="27">
        <f t="shared" si="61"/>
        <v>0.649</v>
      </c>
      <c r="K82" s="23" t="s">
        <v>17</v>
      </c>
    </row>
    <row r="83" s="2" customFormat="1" ht="62.4" spans="1:11">
      <c r="A83" s="23" t="s">
        <v>86</v>
      </c>
      <c r="B83" s="24" t="s">
        <v>78</v>
      </c>
      <c r="C83" s="23" t="s">
        <v>17</v>
      </c>
      <c r="D83" s="25">
        <v>0.43365</v>
      </c>
      <c r="E83" s="29" t="s">
        <v>98</v>
      </c>
      <c r="F83" s="27">
        <f t="shared" si="59"/>
        <v>0.43365</v>
      </c>
      <c r="G83" s="23" t="s">
        <v>17</v>
      </c>
      <c r="H83" s="23" t="s">
        <v>17</v>
      </c>
      <c r="I83" s="33" t="str">
        <f t="shared" si="60"/>
        <v>Друкована продукція "Психічні і поведінкові розлади внаслідок вживання психоактивних речовин та стимулчторів за виключенням опіоїдів"</v>
      </c>
      <c r="J83" s="27">
        <f t="shared" si="61"/>
        <v>0.43365</v>
      </c>
      <c r="K83" s="23" t="s">
        <v>17</v>
      </c>
    </row>
    <row r="84" s="2" customFormat="1" ht="54" customHeight="1" spans="1:11">
      <c r="A84" s="23" t="s">
        <v>86</v>
      </c>
      <c r="B84" s="24" t="s">
        <v>33</v>
      </c>
      <c r="C84" s="23" t="s">
        <v>17</v>
      </c>
      <c r="D84" s="25">
        <v>10.8</v>
      </c>
      <c r="E84" s="28" t="s">
        <v>39</v>
      </c>
      <c r="F84" s="27">
        <f t="shared" si="53"/>
        <v>10.8</v>
      </c>
      <c r="G84" s="23" t="s">
        <v>17</v>
      </c>
      <c r="H84" s="23" t="s">
        <v>17</v>
      </c>
      <c r="I84" s="33" t="str">
        <f t="shared" si="54"/>
        <v>Набір імплантів для остеосинтезу перелому плюсневої кістки: пластина, титан; блокуючий гвинт, шестигранник, титан; кортикальний гвинт, титан</v>
      </c>
      <c r="J84" s="27">
        <f t="shared" si="55"/>
        <v>10.8</v>
      </c>
      <c r="K84" s="23" t="s">
        <v>17</v>
      </c>
    </row>
    <row r="85" s="2" customFormat="1" ht="55.5" customHeight="1" spans="1:11">
      <c r="A85" s="23" t="s">
        <v>86</v>
      </c>
      <c r="B85" s="24" t="s">
        <v>33</v>
      </c>
      <c r="C85" s="23" t="s">
        <v>17</v>
      </c>
      <c r="D85" s="25">
        <v>18.5</v>
      </c>
      <c r="E85" s="28" t="s">
        <v>99</v>
      </c>
      <c r="F85" s="27">
        <f t="shared" si="53"/>
        <v>18.5</v>
      </c>
      <c r="G85" s="23" t="s">
        <v>17</v>
      </c>
      <c r="H85" s="23" t="s">
        <v>17</v>
      </c>
      <c r="I85" s="33" t="str">
        <f t="shared" si="54"/>
        <v>Набір імплантів для остеосинтезу перелому ліктьової кістки: пластина, титан; блокуючий гвинт, шестигранник, титан; кортикальний гвинт, титан</v>
      </c>
      <c r="J85" s="27">
        <f t="shared" si="55"/>
        <v>18.5</v>
      </c>
      <c r="K85" s="23" t="s">
        <v>17</v>
      </c>
    </row>
    <row r="86" s="2" customFormat="1" ht="54" customHeight="1" spans="1:11">
      <c r="A86" s="23" t="s">
        <v>86</v>
      </c>
      <c r="B86" s="24" t="s">
        <v>33</v>
      </c>
      <c r="C86" s="23" t="s">
        <v>17</v>
      </c>
      <c r="D86" s="25">
        <v>75</v>
      </c>
      <c r="E86" s="28" t="s">
        <v>100</v>
      </c>
      <c r="F86" s="27">
        <f t="shared" ref="F86:F87" si="62">SUM(D86)</f>
        <v>75</v>
      </c>
      <c r="G86" s="23" t="s">
        <v>17</v>
      </c>
      <c r="H86" s="23" t="s">
        <v>17</v>
      </c>
      <c r="I86" s="33" t="str">
        <f t="shared" ref="I86:I87" si="63">E86</f>
        <v>Комплект фіксаторів для транспедикулярної стабілізації хребта NX Medical</v>
      </c>
      <c r="J86" s="27">
        <f t="shared" ref="J86:J87" si="64">F86</f>
        <v>75</v>
      </c>
      <c r="K86" s="23" t="s">
        <v>17</v>
      </c>
    </row>
    <row r="87" s="2" customFormat="1" ht="54" customHeight="1" spans="1:11">
      <c r="A87" s="23" t="s">
        <v>86</v>
      </c>
      <c r="B87" s="24" t="s">
        <v>33</v>
      </c>
      <c r="C87" s="23" t="s">
        <v>17</v>
      </c>
      <c r="D87" s="25">
        <v>75</v>
      </c>
      <c r="E87" s="28" t="s">
        <v>100</v>
      </c>
      <c r="F87" s="27">
        <f t="shared" si="62"/>
        <v>75</v>
      </c>
      <c r="G87" s="23" t="s">
        <v>17</v>
      </c>
      <c r="H87" s="23" t="s">
        <v>17</v>
      </c>
      <c r="I87" s="33" t="str">
        <f t="shared" si="63"/>
        <v>Комплект фіксаторів для транспедикулярної стабілізації хребта NX Medical</v>
      </c>
      <c r="J87" s="27">
        <f t="shared" si="64"/>
        <v>75</v>
      </c>
      <c r="K87" s="23" t="s">
        <v>17</v>
      </c>
    </row>
    <row r="88" s="2" customFormat="1" ht="46.8" spans="1:11">
      <c r="A88" s="23" t="s">
        <v>86</v>
      </c>
      <c r="B88" s="24" t="s">
        <v>33</v>
      </c>
      <c r="C88" s="23" t="s">
        <v>17</v>
      </c>
      <c r="D88" s="25">
        <v>18.5</v>
      </c>
      <c r="E88" s="28" t="s">
        <v>101</v>
      </c>
      <c r="F88" s="27">
        <f t="shared" ref="F88:F98" si="65">SUM(D88)</f>
        <v>18.5</v>
      </c>
      <c r="G88" s="23" t="s">
        <v>17</v>
      </c>
      <c r="H88" s="23" t="s">
        <v>17</v>
      </c>
      <c r="I88" s="33" t="str">
        <f t="shared" ref="I88:I103" si="66">E88</f>
        <v>Набір імплантів для остеосинтезу перелому ліктьового відростку: пластина титан; блокуючий гвинт, шестигранник, титан; кортикальний гвинт, титан</v>
      </c>
      <c r="J88" s="27">
        <f t="shared" ref="J88:J98" si="67">F88</f>
        <v>18.5</v>
      </c>
      <c r="K88" s="23" t="s">
        <v>17</v>
      </c>
    </row>
    <row r="89" s="2" customFormat="1" ht="54" customHeight="1" spans="1:11">
      <c r="A89" s="23" t="s">
        <v>86</v>
      </c>
      <c r="B89" s="24" t="s">
        <v>33</v>
      </c>
      <c r="C89" s="23" t="s">
        <v>17</v>
      </c>
      <c r="D89" s="25">
        <v>9.5</v>
      </c>
      <c r="E89" s="28" t="s">
        <v>39</v>
      </c>
      <c r="F89" s="27">
        <f t="shared" ref="F89:F96" si="68">SUM(D89)</f>
        <v>9.5</v>
      </c>
      <c r="G89" s="23" t="s">
        <v>17</v>
      </c>
      <c r="H89" s="23" t="s">
        <v>17</v>
      </c>
      <c r="I89" s="33" t="str">
        <f t="shared" ref="I89:I96" si="69">E89</f>
        <v>Набір імплантів для остеосинтезу перелому плюсневої кістки: пластина, титан; блокуючий гвинт, шестигранник, титан; кортикальний гвинт, титан</v>
      </c>
      <c r="J89" s="27">
        <f t="shared" ref="J89:J96" si="70">F89</f>
        <v>9.5</v>
      </c>
      <c r="K89" s="23" t="s">
        <v>17</v>
      </c>
    </row>
    <row r="90" s="2" customFormat="1" ht="31.2" spans="1:11">
      <c r="A90" s="23" t="s">
        <v>86</v>
      </c>
      <c r="B90" s="24" t="s">
        <v>33</v>
      </c>
      <c r="C90" s="23" t="s">
        <v>17</v>
      </c>
      <c r="D90" s="25">
        <v>0.12</v>
      </c>
      <c r="E90" s="29" t="s">
        <v>102</v>
      </c>
      <c r="F90" s="27">
        <f t="shared" si="68"/>
        <v>0.12</v>
      </c>
      <c r="G90" s="23" t="s">
        <v>17</v>
      </c>
      <c r="H90" s="23" t="s">
        <v>17</v>
      </c>
      <c r="I90" s="33" t="str">
        <f t="shared" si="69"/>
        <v>Чай</v>
      </c>
      <c r="J90" s="27">
        <f t="shared" si="70"/>
        <v>0.12</v>
      </c>
      <c r="K90" s="23" t="s">
        <v>17</v>
      </c>
    </row>
    <row r="91" s="2" customFormat="1" ht="31.2" spans="1:11">
      <c r="A91" s="23" t="s">
        <v>86</v>
      </c>
      <c r="B91" s="24" t="s">
        <v>33</v>
      </c>
      <c r="C91" s="23" t="s">
        <v>17</v>
      </c>
      <c r="D91" s="25">
        <v>0.85</v>
      </c>
      <c r="E91" s="29" t="s">
        <v>103</v>
      </c>
      <c r="F91" s="27">
        <f t="shared" si="68"/>
        <v>0.85</v>
      </c>
      <c r="G91" s="23" t="s">
        <v>17</v>
      </c>
      <c r="H91" s="23" t="s">
        <v>17</v>
      </c>
      <c r="I91" s="33" t="str">
        <f t="shared" si="69"/>
        <v>Цукор буряковий, кристалічний, білий, першої категорії,ДСТУ 4623</v>
      </c>
      <c r="J91" s="27">
        <f t="shared" si="70"/>
        <v>0.85</v>
      </c>
      <c r="K91" s="23" t="s">
        <v>17</v>
      </c>
    </row>
    <row r="92" s="2" customFormat="1" ht="31.2" spans="1:11">
      <c r="A92" s="23" t="s">
        <v>86</v>
      </c>
      <c r="B92" s="24" t="s">
        <v>33</v>
      </c>
      <c r="C92" s="23" t="s">
        <v>17</v>
      </c>
      <c r="D92" s="25">
        <v>0.75</v>
      </c>
      <c r="E92" s="29" t="s">
        <v>104</v>
      </c>
      <c r="F92" s="27">
        <f t="shared" ref="F92" si="71">SUM(D92)</f>
        <v>0.75</v>
      </c>
      <c r="G92" s="23" t="s">
        <v>17</v>
      </c>
      <c r="H92" s="23" t="s">
        <v>17</v>
      </c>
      <c r="I92" s="33" t="str">
        <f t="shared" ref="I92" si="72">E92</f>
        <v>Суміш сухофруктів,ДСТУ 8494</v>
      </c>
      <c r="J92" s="27">
        <f t="shared" ref="J92" si="73">F92</f>
        <v>0.75</v>
      </c>
      <c r="K92" s="23" t="s">
        <v>17</v>
      </c>
    </row>
    <row r="93" s="2" customFormat="1" ht="31.2" spans="1:11">
      <c r="A93" s="23" t="s">
        <v>86</v>
      </c>
      <c r="B93" s="24" t="s">
        <v>33</v>
      </c>
      <c r="C93" s="23" t="s">
        <v>17</v>
      </c>
      <c r="D93" s="25">
        <v>1.75</v>
      </c>
      <c r="E93" s="29" t="s">
        <v>105</v>
      </c>
      <c r="F93" s="27">
        <f t="shared" ref="F93:F95" si="74">SUM(D93)</f>
        <v>1.75</v>
      </c>
      <c r="G93" s="23" t="s">
        <v>17</v>
      </c>
      <c r="H93" s="23" t="s">
        <v>17</v>
      </c>
      <c r="I93" s="33" t="str">
        <f t="shared" ref="I93:I95" si="75">E93</f>
        <v>Рис</v>
      </c>
      <c r="J93" s="27">
        <f t="shared" ref="J93:J95" si="76">F93</f>
        <v>1.75</v>
      </c>
      <c r="K93" s="23" t="s">
        <v>17</v>
      </c>
    </row>
    <row r="94" s="2" customFormat="1" ht="31.2" spans="1:11">
      <c r="A94" s="23" t="s">
        <v>86</v>
      </c>
      <c r="B94" s="24" t="s">
        <v>33</v>
      </c>
      <c r="C94" s="23" t="s">
        <v>17</v>
      </c>
      <c r="D94" s="25">
        <v>0.8</v>
      </c>
      <c r="E94" s="29" t="s">
        <v>106</v>
      </c>
      <c r="F94" s="27">
        <f t="shared" si="74"/>
        <v>0.8</v>
      </c>
      <c r="G94" s="23" t="s">
        <v>17</v>
      </c>
      <c r="H94" s="23" t="s">
        <v>17</v>
      </c>
      <c r="I94" s="33" t="str">
        <f t="shared" si="75"/>
        <v>Олія соняшникова рафінована\кг</v>
      </c>
      <c r="J94" s="27">
        <f t="shared" si="76"/>
        <v>0.8</v>
      </c>
      <c r="K94" s="23" t="s">
        <v>17</v>
      </c>
    </row>
    <row r="95" s="2" customFormat="1" ht="31.2" spans="1:11">
      <c r="A95" s="23" t="s">
        <v>86</v>
      </c>
      <c r="B95" s="24" t="s">
        <v>33</v>
      </c>
      <c r="C95" s="23" t="s">
        <v>17</v>
      </c>
      <c r="D95" s="25">
        <v>2.5</v>
      </c>
      <c r="E95" s="29" t="s">
        <v>107</v>
      </c>
      <c r="F95" s="27">
        <f t="shared" si="74"/>
        <v>2.5</v>
      </c>
      <c r="G95" s="23" t="s">
        <v>17</v>
      </c>
      <c r="H95" s="23" t="s">
        <v>17</v>
      </c>
      <c r="I95" s="33" t="str">
        <f t="shared" si="75"/>
        <v>Морква свіжа, першого товарного сорту,ДСТУ 7035</v>
      </c>
      <c r="J95" s="27">
        <f t="shared" si="76"/>
        <v>2.5</v>
      </c>
      <c r="K95" s="23" t="s">
        <v>17</v>
      </c>
    </row>
    <row r="96" s="2" customFormat="1" ht="31.2" spans="1:11">
      <c r="A96" s="23" t="s">
        <v>86</v>
      </c>
      <c r="B96" s="24" t="s">
        <v>33</v>
      </c>
      <c r="C96" s="23" t="s">
        <v>17</v>
      </c>
      <c r="D96" s="25">
        <v>1.2</v>
      </c>
      <c r="E96" s="29" t="s">
        <v>108</v>
      </c>
      <c r="F96" s="27">
        <f t="shared" si="68"/>
        <v>1.2</v>
      </c>
      <c r="G96" s="23" t="s">
        <v>17</v>
      </c>
      <c r="H96" s="23" t="s">
        <v>17</v>
      </c>
      <c r="I96" s="33" t="str">
        <f t="shared" si="69"/>
        <v>Крупа гречана</v>
      </c>
      <c r="J96" s="27">
        <f t="shared" si="70"/>
        <v>1.2</v>
      </c>
      <c r="K96" s="23" t="s">
        <v>17</v>
      </c>
    </row>
    <row r="97" s="2" customFormat="1" ht="31.2" spans="1:11">
      <c r="A97" s="23" t="s">
        <v>86</v>
      </c>
      <c r="B97" s="24" t="s">
        <v>33</v>
      </c>
      <c r="C97" s="23" t="s">
        <v>17</v>
      </c>
      <c r="D97" s="25">
        <v>24</v>
      </c>
      <c r="E97" s="29" t="s">
        <v>109</v>
      </c>
      <c r="F97" s="27">
        <f t="shared" si="65"/>
        <v>24</v>
      </c>
      <c r="G97" s="23" t="s">
        <v>17</v>
      </c>
      <c r="H97" s="23" t="s">
        <v>17</v>
      </c>
      <c r="I97" s="33" t="str">
        <f t="shared" si="66"/>
        <v>Картопля столова пізня,клас перший,ДСТУ 9221</v>
      </c>
      <c r="J97" s="27">
        <f t="shared" si="67"/>
        <v>24</v>
      </c>
      <c r="K97" s="23" t="s">
        <v>17</v>
      </c>
    </row>
    <row r="98" s="3" customFormat="1" ht="35.25" customHeight="1" spans="1:11">
      <c r="A98" s="23" t="s">
        <v>110</v>
      </c>
      <c r="B98" s="24" t="s">
        <v>16</v>
      </c>
      <c r="C98" s="23" t="s">
        <v>17</v>
      </c>
      <c r="D98" s="25">
        <v>0.58</v>
      </c>
      <c r="E98" s="26" t="s">
        <v>111</v>
      </c>
      <c r="F98" s="27">
        <f t="shared" si="65"/>
        <v>0.58</v>
      </c>
      <c r="G98" s="23" t="s">
        <v>17</v>
      </c>
      <c r="H98" s="23" t="s">
        <v>17</v>
      </c>
      <c r="I98" s="33" t="str">
        <f t="shared" si="66"/>
        <v>Печатка ф40 мм</v>
      </c>
      <c r="J98" s="27">
        <f t="shared" si="67"/>
        <v>0.58</v>
      </c>
      <c r="K98" s="23" t="s">
        <v>17</v>
      </c>
    </row>
    <row r="99" s="3" customFormat="1" ht="36.75" customHeight="1" spans="1:11">
      <c r="A99" s="23" t="s">
        <v>110</v>
      </c>
      <c r="B99" s="24" t="s">
        <v>16</v>
      </c>
      <c r="C99" s="23" t="s">
        <v>17</v>
      </c>
      <c r="D99" s="25">
        <v>14.4</v>
      </c>
      <c r="E99" s="28" t="s">
        <v>112</v>
      </c>
      <c r="F99" s="27">
        <f t="shared" ref="F99:F111" si="77">SUM(D99)</f>
        <v>14.4</v>
      </c>
      <c r="G99" s="23" t="s">
        <v>17</v>
      </c>
      <c r="H99" s="23" t="s">
        <v>17</v>
      </c>
      <c r="I99" s="33" t="str">
        <f t="shared" si="66"/>
        <v>Акумуляторна батарея CSB YRL12330WFR</v>
      </c>
      <c r="J99" s="27">
        <f t="shared" ref="J99" si="78">F99</f>
        <v>14.4</v>
      </c>
      <c r="K99" s="23" t="s">
        <v>17</v>
      </c>
    </row>
    <row r="100" s="3" customFormat="1" ht="35.25" customHeight="1" spans="1:11">
      <c r="A100" s="23" t="s">
        <v>110</v>
      </c>
      <c r="B100" s="24" t="s">
        <v>16</v>
      </c>
      <c r="C100" s="23" t="s">
        <v>17</v>
      </c>
      <c r="D100" s="25">
        <v>5.7</v>
      </c>
      <c r="E100" s="28" t="s">
        <v>113</v>
      </c>
      <c r="F100" s="27">
        <f t="shared" si="77"/>
        <v>5.7</v>
      </c>
      <c r="G100" s="23" t="s">
        <v>17</v>
      </c>
      <c r="H100" s="23" t="s">
        <v>17</v>
      </c>
      <c r="I100" s="33" t="str">
        <f t="shared" si="66"/>
        <v>Протромбінований час, сухий Dia-PT10, 10x10мл (1000 тестів)</v>
      </c>
      <c r="J100" s="27">
        <f t="shared" ref="J100:J111" si="79">F100</f>
        <v>5.7</v>
      </c>
      <c r="K100" s="23" t="s">
        <v>17</v>
      </c>
    </row>
    <row r="101" s="3" customFormat="1" ht="31.2" spans="1:11">
      <c r="A101" s="23" t="s">
        <v>110</v>
      </c>
      <c r="B101" s="24" t="s">
        <v>16</v>
      </c>
      <c r="C101" s="23" t="s">
        <v>17</v>
      </c>
      <c r="D101" s="25">
        <v>2.43</v>
      </c>
      <c r="E101" s="28" t="s">
        <v>114</v>
      </c>
      <c r="F101" s="27">
        <f t="shared" ref="F101:F102" si="80">SUM(D101)</f>
        <v>2.43</v>
      </c>
      <c r="G101" s="23" t="s">
        <v>17</v>
      </c>
      <c r="H101" s="23" t="s">
        <v>17</v>
      </c>
      <c r="I101" s="33" t="str">
        <f t="shared" si="66"/>
        <v>Тест-реагенти Anti Salmonella I (A - E+Vi) 1мл</v>
      </c>
      <c r="J101" s="27">
        <f t="shared" ref="J101:J102" si="81">F101</f>
        <v>2.43</v>
      </c>
      <c r="K101" s="23" t="s">
        <v>17</v>
      </c>
    </row>
    <row r="102" s="3" customFormat="1" ht="31.2" spans="1:11">
      <c r="A102" s="23" t="s">
        <v>110</v>
      </c>
      <c r="B102" s="24" t="s">
        <v>16</v>
      </c>
      <c r="C102" s="23" t="s">
        <v>17</v>
      </c>
      <c r="D102" s="25">
        <v>4.2463</v>
      </c>
      <c r="E102" s="28" t="s">
        <v>115</v>
      </c>
      <c r="F102" s="27">
        <f t="shared" si="80"/>
        <v>4.2463</v>
      </c>
      <c r="G102" s="23" t="s">
        <v>17</v>
      </c>
      <c r="H102" s="23" t="s">
        <v>17</v>
      </c>
      <c r="I102" s="33" t="str">
        <f t="shared" si="66"/>
        <v>Гадолерій розчин для ін'єкцій 604,72 мг/мл фл по 10 мл у флаконах по 1 флакону в пачці</v>
      </c>
      <c r="J102" s="27">
        <f t="shared" si="81"/>
        <v>4.2463</v>
      </c>
      <c r="K102" s="23" t="s">
        <v>17</v>
      </c>
    </row>
    <row r="103" s="3" customFormat="1" ht="46.8" spans="1:11">
      <c r="A103" s="23" t="s">
        <v>110</v>
      </c>
      <c r="B103" s="24" t="s">
        <v>16</v>
      </c>
      <c r="C103" s="23" t="s">
        <v>17</v>
      </c>
      <c r="D103" s="25">
        <v>2.73</v>
      </c>
      <c r="E103" s="28" t="s">
        <v>116</v>
      </c>
      <c r="F103" s="27">
        <f t="shared" si="77"/>
        <v>2.73</v>
      </c>
      <c r="G103" s="23" t="s">
        <v>17</v>
      </c>
      <c r="H103" s="23" t="s">
        <v>17</v>
      </c>
      <c r="I103" s="33" t="str">
        <f t="shared" si="66"/>
        <v>З'єднувальна трубка високого тиску 150см, тиск 24bar/350psi (Y-подібна з'єднувальна трубка високого тиску з подвійним клапаном)</v>
      </c>
      <c r="J103" s="27">
        <f t="shared" si="79"/>
        <v>2.73</v>
      </c>
      <c r="K103" s="23" t="s">
        <v>17</v>
      </c>
    </row>
    <row r="104" s="3" customFormat="1" ht="46.8" spans="1:11">
      <c r="A104" s="23" t="s">
        <v>110</v>
      </c>
      <c r="B104" s="24" t="s">
        <v>16</v>
      </c>
      <c r="C104" s="23" t="s">
        <v>17</v>
      </c>
      <c r="D104" s="25">
        <v>16.64</v>
      </c>
      <c r="E104" s="28" t="s">
        <v>117</v>
      </c>
      <c r="F104" s="27">
        <f t="shared" si="77"/>
        <v>16.64</v>
      </c>
      <c r="G104" s="23" t="s">
        <v>17</v>
      </c>
      <c r="H104" s="23" t="s">
        <v>17</v>
      </c>
      <c r="I104" s="33" t="str">
        <f t="shared" ref="I104:I111" si="82">E104</f>
        <v>Шприц високого тиску у складі: 200мл (1шт), 150см з'єднувальна трубка (1шт), J-подібна трубка швидкого наповнення (1шт) вставка-шип (1шт)</v>
      </c>
      <c r="J104" s="27">
        <f t="shared" si="79"/>
        <v>16.64</v>
      </c>
      <c r="K104" s="23" t="s">
        <v>17</v>
      </c>
    </row>
    <row r="105" s="3" customFormat="1" ht="46.8" spans="1:11">
      <c r="A105" s="23" t="s">
        <v>110</v>
      </c>
      <c r="B105" s="24" t="s">
        <v>16</v>
      </c>
      <c r="C105" s="23" t="s">
        <v>17</v>
      </c>
      <c r="D105" s="25">
        <v>0.56</v>
      </c>
      <c r="E105" s="28" t="s">
        <v>19</v>
      </c>
      <c r="F105" s="27">
        <f t="shared" si="77"/>
        <v>0.56</v>
      </c>
      <c r="G105" s="23" t="s">
        <v>17</v>
      </c>
      <c r="H105" s="23" t="s">
        <v>17</v>
      </c>
      <c r="I105" s="33" t="str">
        <f t="shared" si="82"/>
        <v>Централізоване спотереження за станом тривожної сигналізації та реагування ГШР ПЦО на відповідні сигнали на об'єкті</v>
      </c>
      <c r="J105" s="27">
        <f t="shared" si="79"/>
        <v>0.56</v>
      </c>
      <c r="K105" s="23" t="s">
        <v>17</v>
      </c>
    </row>
    <row r="106" s="3" customFormat="1" ht="31.2" spans="1:11">
      <c r="A106" s="23" t="s">
        <v>110</v>
      </c>
      <c r="B106" s="24" t="s">
        <v>16</v>
      </c>
      <c r="C106" s="23" t="s">
        <v>17</v>
      </c>
      <c r="D106" s="25">
        <v>2.9</v>
      </c>
      <c r="E106" s="28" t="s">
        <v>118</v>
      </c>
      <c r="F106" s="27">
        <f t="shared" ref="F106" si="83">SUM(D106)</f>
        <v>2.9</v>
      </c>
      <c r="G106" s="23" t="s">
        <v>17</v>
      </c>
      <c r="H106" s="23" t="s">
        <v>17</v>
      </c>
      <c r="I106" s="33" t="str">
        <f t="shared" ref="I106" si="84">E106</f>
        <v>Поточний ремонт алкотестере Алкофор 505</v>
      </c>
      <c r="J106" s="27">
        <f t="shared" ref="J106" si="85">F106</f>
        <v>2.9</v>
      </c>
      <c r="K106" s="23" t="s">
        <v>17</v>
      </c>
    </row>
    <row r="107" s="3" customFormat="1" ht="62.4" spans="1:11">
      <c r="A107" s="23" t="s">
        <v>110</v>
      </c>
      <c r="B107" s="24" t="s">
        <v>119</v>
      </c>
      <c r="C107" s="23" t="s">
        <v>17</v>
      </c>
      <c r="D107" s="25">
        <v>35.01</v>
      </c>
      <c r="E107" s="24" t="s">
        <v>120</v>
      </c>
      <c r="F107" s="27">
        <f t="shared" si="77"/>
        <v>35.01</v>
      </c>
      <c r="G107" s="23" t="s">
        <v>17</v>
      </c>
      <c r="H107" s="23" t="s">
        <v>17</v>
      </c>
      <c r="I107" s="33" t="str">
        <f t="shared" si="82"/>
        <v>Комплект постільної білизни одинарний/Bed Linen Set Basic (1-наволочка;2-простирадла)</v>
      </c>
      <c r="J107" s="27">
        <f t="shared" si="79"/>
        <v>35.01</v>
      </c>
      <c r="K107" s="23" t="s">
        <v>17</v>
      </c>
    </row>
    <row r="108" s="3" customFormat="1" ht="62.4" spans="1:11">
      <c r="A108" s="23" t="s">
        <v>110</v>
      </c>
      <c r="B108" s="24" t="s">
        <v>119</v>
      </c>
      <c r="C108" s="23" t="s">
        <v>17</v>
      </c>
      <c r="D108" s="25">
        <v>12.1248</v>
      </c>
      <c r="E108" s="24" t="s">
        <v>121</v>
      </c>
      <c r="F108" s="27">
        <f t="shared" si="77"/>
        <v>12.1248</v>
      </c>
      <c r="G108" s="23" t="s">
        <v>17</v>
      </c>
      <c r="H108" s="23" t="s">
        <v>17</v>
      </c>
      <c r="I108" s="33" t="str">
        <f t="shared" si="82"/>
        <v>Плед, синтетичний (зимовий), 1,5х2м Blanket, Synthetic (Winter)1.5х2m</v>
      </c>
      <c r="J108" s="27">
        <f t="shared" si="79"/>
        <v>12.1248</v>
      </c>
      <c r="K108" s="23" t="s">
        <v>17</v>
      </c>
    </row>
    <row r="109" s="3" customFormat="1" ht="62.4" spans="1:11">
      <c r="A109" s="23" t="s">
        <v>110</v>
      </c>
      <c r="B109" s="24" t="s">
        <v>119</v>
      </c>
      <c r="C109" s="23" t="s">
        <v>17</v>
      </c>
      <c r="D109" s="25">
        <v>4.96452</v>
      </c>
      <c r="E109" s="24" t="s">
        <v>122</v>
      </c>
      <c r="F109" s="27">
        <f t="shared" si="77"/>
        <v>4.96452</v>
      </c>
      <c r="G109" s="23" t="s">
        <v>17</v>
      </c>
      <c r="H109" s="23" t="s">
        <v>17</v>
      </c>
      <c r="I109" s="33" t="str">
        <f t="shared" si="82"/>
        <v>Подушка,синтетична Pillow, Synthetic</v>
      </c>
      <c r="J109" s="27">
        <f t="shared" si="79"/>
        <v>4.96452</v>
      </c>
      <c r="K109" s="23" t="s">
        <v>17</v>
      </c>
    </row>
    <row r="110" s="3" customFormat="1" ht="31.2" spans="1:11">
      <c r="A110" s="23" t="s">
        <v>110</v>
      </c>
      <c r="B110" s="24" t="s">
        <v>33</v>
      </c>
      <c r="C110" s="23" t="s">
        <v>17</v>
      </c>
      <c r="D110" s="25">
        <v>2.723</v>
      </c>
      <c r="E110" s="24" t="s">
        <v>123</v>
      </c>
      <c r="F110" s="27">
        <f t="shared" si="77"/>
        <v>2.723</v>
      </c>
      <c r="G110" s="23" t="s">
        <v>17</v>
      </c>
      <c r="H110" s="23" t="s">
        <v>17</v>
      </c>
      <c r="I110" s="33" t="str">
        <f t="shared" si="82"/>
        <v>Прилад для вимірювання артеріального тиску LD-60</v>
      </c>
      <c r="J110" s="27">
        <f t="shared" si="79"/>
        <v>2.723</v>
      </c>
      <c r="K110" s="23" t="s">
        <v>17</v>
      </c>
    </row>
    <row r="111" s="3" customFormat="1" ht="31.2" spans="1:11">
      <c r="A111" s="23" t="s">
        <v>110</v>
      </c>
      <c r="B111" s="24" t="s">
        <v>33</v>
      </c>
      <c r="C111" s="23" t="s">
        <v>17</v>
      </c>
      <c r="D111" s="25">
        <v>20</v>
      </c>
      <c r="E111" s="24" t="s">
        <v>124</v>
      </c>
      <c r="F111" s="27">
        <f t="shared" si="77"/>
        <v>20</v>
      </c>
      <c r="G111" s="23" t="s">
        <v>17</v>
      </c>
      <c r="H111" s="23" t="s">
        <v>17</v>
      </c>
      <c r="I111" s="33" t="str">
        <f t="shared" si="82"/>
        <v>Центрифуга DM0412 (A6-50P)</v>
      </c>
      <c r="J111" s="27">
        <f t="shared" si="79"/>
        <v>20</v>
      </c>
      <c r="K111" s="23" t="s">
        <v>17</v>
      </c>
    </row>
    <row r="112" s="3" customFormat="1" ht="54" customHeight="1" spans="1:11">
      <c r="A112" s="23" t="s">
        <v>110</v>
      </c>
      <c r="B112" s="24" t="s">
        <v>33</v>
      </c>
      <c r="C112" s="23" t="s">
        <v>17</v>
      </c>
      <c r="D112" s="25">
        <v>19.5</v>
      </c>
      <c r="E112" s="34" t="s">
        <v>82</v>
      </c>
      <c r="F112" s="27">
        <f t="shared" ref="F112:F122" si="86">SUM(D112)</f>
        <v>19.5</v>
      </c>
      <c r="G112" s="23" t="s">
        <v>17</v>
      </c>
      <c r="H112" s="23" t="s">
        <v>17</v>
      </c>
      <c r="I112" s="33" t="str">
        <f t="shared" ref="I112:I122" si="87">E112</f>
        <v>Набір імплантів для остеосинтезу перелому променевої кістки: пластина, титан; блокуючий гвинт, шестигранник, титан; кортикальний гвинт, титан</v>
      </c>
      <c r="J112" s="27">
        <f t="shared" ref="J112:J122" si="88">F112</f>
        <v>19.5</v>
      </c>
      <c r="K112" s="23" t="s">
        <v>17</v>
      </c>
    </row>
    <row r="113" s="3" customFormat="1" ht="72" customHeight="1" spans="1:11">
      <c r="A113" s="23" t="s">
        <v>110</v>
      </c>
      <c r="B113" s="24" t="s">
        <v>33</v>
      </c>
      <c r="C113" s="23" t="s">
        <v>17</v>
      </c>
      <c r="D113" s="25">
        <v>19.2</v>
      </c>
      <c r="E113" s="34" t="s">
        <v>82</v>
      </c>
      <c r="F113" s="27">
        <f t="shared" ref="F113:F114" si="89">SUM(D113)</f>
        <v>19.2</v>
      </c>
      <c r="G113" s="23" t="s">
        <v>17</v>
      </c>
      <c r="H113" s="23" t="s">
        <v>17</v>
      </c>
      <c r="I113" s="33" t="str">
        <f t="shared" ref="I113:I114" si="90">E113</f>
        <v>Набір імплантів для остеосинтезу перелому променевої кістки: пластина, титан; блокуючий гвинт, шестигранник, титан; кортикальний гвинт, титан</v>
      </c>
      <c r="J113" s="27">
        <f t="shared" ref="J113:J114" si="91">F113</f>
        <v>19.2</v>
      </c>
      <c r="K113" s="23" t="s">
        <v>17</v>
      </c>
    </row>
    <row r="114" s="3" customFormat="1" ht="90.75" customHeight="1" spans="1:11">
      <c r="A114" s="23" t="s">
        <v>110</v>
      </c>
      <c r="B114" s="24" t="s">
        <v>33</v>
      </c>
      <c r="C114" s="23" t="s">
        <v>17</v>
      </c>
      <c r="D114" s="25">
        <v>19.2</v>
      </c>
      <c r="E114" s="34" t="s">
        <v>125</v>
      </c>
      <c r="F114" s="27">
        <f t="shared" si="89"/>
        <v>19.2</v>
      </c>
      <c r="G114" s="23" t="s">
        <v>17</v>
      </c>
      <c r="H114" s="23" t="s">
        <v>17</v>
      </c>
      <c r="I114" s="33" t="str">
        <f t="shared" si="90"/>
        <v>Набір імплантів для остеосинтезу перелому зовнішньої кісточки правої гомілки: пластина, титан; блокуючий гвинт, шестигранник, титан; кортикальний гвинт, титан</v>
      </c>
      <c r="J114" s="27">
        <f t="shared" si="91"/>
        <v>19.2</v>
      </c>
      <c r="K114" s="23" t="s">
        <v>17</v>
      </c>
    </row>
    <row r="115" s="3" customFormat="1" ht="75" customHeight="1" spans="1:11">
      <c r="A115" s="23" t="s">
        <v>110</v>
      </c>
      <c r="B115" s="24" t="s">
        <v>126</v>
      </c>
      <c r="C115" s="23" t="s">
        <v>17</v>
      </c>
      <c r="D115" s="25">
        <v>15.84</v>
      </c>
      <c r="E115" s="34" t="s">
        <v>127</v>
      </c>
      <c r="F115" s="27">
        <f t="shared" si="86"/>
        <v>15.84</v>
      </c>
      <c r="G115" s="23" t="s">
        <v>17</v>
      </c>
      <c r="H115" s="23" t="s">
        <v>17</v>
      </c>
      <c r="I115" s="33" t="str">
        <f t="shared" si="87"/>
        <v>Хірургічний стерильний набір для ангіографічних процедур</v>
      </c>
      <c r="J115" s="27">
        <f t="shared" si="88"/>
        <v>15.84</v>
      </c>
      <c r="K115" s="23" t="s">
        <v>17</v>
      </c>
    </row>
    <row r="116" s="3" customFormat="1" ht="77.25" customHeight="1" spans="1:11">
      <c r="A116" s="23" t="s">
        <v>110</v>
      </c>
      <c r="B116" s="24" t="s">
        <v>33</v>
      </c>
      <c r="C116" s="23" t="s">
        <v>17</v>
      </c>
      <c r="D116" s="25">
        <v>9.2</v>
      </c>
      <c r="E116" s="34" t="s">
        <v>39</v>
      </c>
      <c r="F116" s="27">
        <f t="shared" si="86"/>
        <v>9.2</v>
      </c>
      <c r="G116" s="23" t="s">
        <v>17</v>
      </c>
      <c r="H116" s="23" t="s">
        <v>17</v>
      </c>
      <c r="I116" s="33" t="str">
        <f t="shared" si="87"/>
        <v>Набір імплантів для остеосинтезу перелому плюсневої кістки: пластина, титан; блокуючий гвинт, шестигранник, титан; кортикальний гвинт, титан</v>
      </c>
      <c r="J116" s="27">
        <f t="shared" si="88"/>
        <v>9.2</v>
      </c>
      <c r="K116" s="23" t="s">
        <v>17</v>
      </c>
    </row>
    <row r="117" s="3" customFormat="1" ht="78" customHeight="1" spans="1:11">
      <c r="A117" s="23" t="s">
        <v>110</v>
      </c>
      <c r="B117" s="24" t="s">
        <v>33</v>
      </c>
      <c r="C117" s="23" t="s">
        <v>17</v>
      </c>
      <c r="D117" s="25">
        <v>19.3</v>
      </c>
      <c r="E117" s="34" t="s">
        <v>38</v>
      </c>
      <c r="F117" s="27">
        <f t="shared" ref="F117:F118" si="92">SUM(D117)</f>
        <v>19.3</v>
      </c>
      <c r="G117" s="23" t="s">
        <v>17</v>
      </c>
      <c r="H117" s="23" t="s">
        <v>17</v>
      </c>
      <c r="I117" s="33" t="str">
        <f t="shared" ref="I117:I118" si="93">E117</f>
        <v>Набір імплантів для остеосинтезу перелому п'ясткової кістки: пластина, титан; блокуючий гвинт, шнстигранник, титан; кортикальний гвинт</v>
      </c>
      <c r="J117" s="27">
        <f t="shared" ref="J117:J118" si="94">F117</f>
        <v>19.3</v>
      </c>
      <c r="K117" s="23" t="s">
        <v>17</v>
      </c>
    </row>
    <row r="118" s="3" customFormat="1" ht="78" customHeight="1" spans="1:11">
      <c r="A118" s="23" t="s">
        <v>110</v>
      </c>
      <c r="B118" s="24" t="s">
        <v>33</v>
      </c>
      <c r="C118" s="23" t="s">
        <v>17</v>
      </c>
      <c r="D118" s="25">
        <v>19.2</v>
      </c>
      <c r="E118" s="34" t="s">
        <v>128</v>
      </c>
      <c r="F118" s="27">
        <f t="shared" si="92"/>
        <v>19.2</v>
      </c>
      <c r="G118" s="23" t="s">
        <v>17</v>
      </c>
      <c r="H118" s="23" t="s">
        <v>17</v>
      </c>
      <c r="I118" s="33" t="str">
        <f t="shared" si="93"/>
        <v>Набір імплантів для остеосинтезу перелому гомілки: пластина титан; блокуючий гвинт, шестигранник, титан; кортикальний гвинт, титан</v>
      </c>
      <c r="J118" s="27">
        <f t="shared" si="94"/>
        <v>19.2</v>
      </c>
      <c r="K118" s="23" t="s">
        <v>17</v>
      </c>
    </row>
    <row r="119" s="3" customFormat="1" ht="78" customHeight="1" spans="1:11">
      <c r="A119" s="23" t="s">
        <v>110</v>
      </c>
      <c r="B119" s="24" t="s">
        <v>33</v>
      </c>
      <c r="C119" s="23" t="s">
        <v>17</v>
      </c>
      <c r="D119" s="25">
        <v>20.5</v>
      </c>
      <c r="E119" s="34" t="s">
        <v>128</v>
      </c>
      <c r="F119" s="27">
        <f t="shared" si="86"/>
        <v>20.5</v>
      </c>
      <c r="G119" s="23" t="s">
        <v>17</v>
      </c>
      <c r="H119" s="23" t="s">
        <v>17</v>
      </c>
      <c r="I119" s="33" t="str">
        <f t="shared" si="87"/>
        <v>Набір імплантів для остеосинтезу перелому гомілки: пластина титан; блокуючий гвинт, шестигранник, титан; кортикальний гвинт, титан</v>
      </c>
      <c r="J119" s="27">
        <f t="shared" si="88"/>
        <v>20.5</v>
      </c>
      <c r="K119" s="23" t="s">
        <v>17</v>
      </c>
    </row>
    <row r="120" s="3" customFormat="1" ht="78" customHeight="1" spans="1:11">
      <c r="A120" s="23" t="s">
        <v>110</v>
      </c>
      <c r="B120" s="24" t="s">
        <v>33</v>
      </c>
      <c r="C120" s="23" t="s">
        <v>17</v>
      </c>
      <c r="D120" s="25">
        <v>18.7</v>
      </c>
      <c r="E120" s="34" t="s">
        <v>128</v>
      </c>
      <c r="F120" s="27">
        <f t="shared" ref="F120" si="95">SUM(D120)</f>
        <v>18.7</v>
      </c>
      <c r="G120" s="23" t="s">
        <v>17</v>
      </c>
      <c r="H120" s="23" t="s">
        <v>17</v>
      </c>
      <c r="I120" s="33" t="str">
        <f t="shared" ref="I120" si="96">E120</f>
        <v>Набір імплантів для остеосинтезу перелому гомілки: пластина титан; блокуючий гвинт, шестигранник, титан; кортикальний гвинт, титан</v>
      </c>
      <c r="J120" s="27">
        <f t="shared" ref="J120" si="97">F120</f>
        <v>18.7</v>
      </c>
      <c r="K120" s="23" t="s">
        <v>17</v>
      </c>
    </row>
    <row r="121" s="3" customFormat="1" ht="78" customHeight="1" spans="1:11">
      <c r="A121" s="23" t="s">
        <v>110</v>
      </c>
      <c r="B121" s="24" t="s">
        <v>33</v>
      </c>
      <c r="C121" s="23" t="s">
        <v>17</v>
      </c>
      <c r="D121" s="25">
        <v>19.5</v>
      </c>
      <c r="E121" s="34" t="s">
        <v>128</v>
      </c>
      <c r="F121" s="27">
        <f t="shared" si="86"/>
        <v>19.5</v>
      </c>
      <c r="G121" s="23" t="s">
        <v>17</v>
      </c>
      <c r="H121" s="23" t="s">
        <v>17</v>
      </c>
      <c r="I121" s="33" t="str">
        <f t="shared" si="87"/>
        <v>Набір імплантів для остеосинтезу перелому гомілки: пластина титан; блокуючий гвинт, шестигранник, титан; кортикальний гвинт, титан</v>
      </c>
      <c r="J121" s="27">
        <f t="shared" si="88"/>
        <v>19.5</v>
      </c>
      <c r="K121" s="23" t="s">
        <v>17</v>
      </c>
    </row>
    <row r="122" s="3" customFormat="1" ht="78" customHeight="1" spans="1:11">
      <c r="A122" s="23" t="s">
        <v>110</v>
      </c>
      <c r="B122" s="24" t="s">
        <v>33</v>
      </c>
      <c r="C122" s="23" t="s">
        <v>17</v>
      </c>
      <c r="D122" s="25">
        <v>18.2</v>
      </c>
      <c r="E122" s="34" t="s">
        <v>101</v>
      </c>
      <c r="F122" s="27">
        <f t="shared" si="86"/>
        <v>18.2</v>
      </c>
      <c r="G122" s="23" t="s">
        <v>17</v>
      </c>
      <c r="H122" s="23" t="s">
        <v>17</v>
      </c>
      <c r="I122" s="33" t="str">
        <f t="shared" si="87"/>
        <v>Набір імплантів для остеосинтезу перелому ліктьового відростку: пластина титан; блокуючий гвинт, шестигранник, титан; кортикальний гвинт, титан</v>
      </c>
      <c r="J122" s="27">
        <f t="shared" si="88"/>
        <v>18.2</v>
      </c>
      <c r="K122" s="23" t="s">
        <v>17</v>
      </c>
    </row>
    <row r="123" s="3" customFormat="1" ht="78" customHeight="1" spans="1:11">
      <c r="A123" s="23" t="s">
        <v>110</v>
      </c>
      <c r="B123" s="24" t="s">
        <v>33</v>
      </c>
      <c r="C123" s="23" t="s">
        <v>17</v>
      </c>
      <c r="D123" s="25">
        <v>19.5</v>
      </c>
      <c r="E123" s="34" t="s">
        <v>128</v>
      </c>
      <c r="F123" s="27">
        <f t="shared" ref="F123" si="98">SUM(D123)</f>
        <v>19.5</v>
      </c>
      <c r="G123" s="23" t="s">
        <v>17</v>
      </c>
      <c r="H123" s="23" t="s">
        <v>17</v>
      </c>
      <c r="I123" s="33" t="str">
        <f t="shared" ref="I123" si="99">E123</f>
        <v>Набір імплантів для остеосинтезу перелому гомілки: пластина титан; блокуючий гвинт, шестигранник, титан; кортикальний гвинт, титан</v>
      </c>
      <c r="J123" s="27">
        <f t="shared" ref="J123" si="100">F123</f>
        <v>19.5</v>
      </c>
      <c r="K123" s="23" t="s">
        <v>17</v>
      </c>
    </row>
    <row r="124" s="4" customFormat="1" customHeight="1" spans="1:11">
      <c r="A124" s="35"/>
      <c r="B124" s="35"/>
      <c r="C124" s="36" t="s">
        <v>17</v>
      </c>
      <c r="D124" s="37">
        <f>SUM(D5:D123)</f>
        <v>9057.5673</v>
      </c>
      <c r="E124" s="38"/>
      <c r="F124" s="37">
        <f>SUM(F5:F123)</f>
        <v>9057.5673</v>
      </c>
      <c r="G124" s="39"/>
      <c r="H124" s="36"/>
      <c r="I124" s="38"/>
      <c r="J124" s="37">
        <f>SUM(J5:J123)</f>
        <v>9057.5673</v>
      </c>
      <c r="K124" s="35"/>
    </row>
    <row r="125" ht="13.5" customHeight="1" spans="3:5">
      <c r="C125" s="40"/>
      <c r="D125" s="41"/>
      <c r="E125" s="42"/>
    </row>
    <row r="126" ht="22.5" customHeight="1" spans="2:5">
      <c r="B126" s="5" t="s">
        <v>129</v>
      </c>
      <c r="C126" s="43"/>
      <c r="D126" s="43"/>
      <c r="E126" s="8" t="s">
        <v>130</v>
      </c>
    </row>
    <row r="127" ht="19.5" customHeight="1" spans="3:4">
      <c r="C127" s="44" t="s">
        <v>131</v>
      </c>
      <c r="D127" s="44"/>
    </row>
    <row r="128" ht="20.25" customHeight="1" spans="1:5">
      <c r="A128" s="44" t="s">
        <v>132</v>
      </c>
      <c r="B128" s="44"/>
      <c r="C128" s="43"/>
      <c r="D128" s="43"/>
      <c r="E128" s="8" t="s">
        <v>133</v>
      </c>
    </row>
    <row r="129" ht="21" customHeight="1" spans="3:4">
      <c r="C129" s="40" t="s">
        <v>131</v>
      </c>
      <c r="D129" s="40"/>
    </row>
    <row r="130" ht="21.75" customHeight="1" spans="2:5">
      <c r="B130" s="5" t="s">
        <v>134</v>
      </c>
      <c r="C130" s="43"/>
      <c r="D130" s="43"/>
      <c r="E130" s="8" t="s">
        <v>135</v>
      </c>
    </row>
    <row r="131" ht="20.25" customHeight="1" spans="3:4">
      <c r="C131" s="44" t="s">
        <v>131</v>
      </c>
      <c r="D131" s="44"/>
    </row>
  </sheetData>
  <mergeCells count="15">
    <mergeCell ref="A1:K1"/>
    <mergeCell ref="A2:K2"/>
    <mergeCell ref="C3:E3"/>
    <mergeCell ref="G3:J3"/>
    <mergeCell ref="C126:D126"/>
    <mergeCell ref="C127:D127"/>
    <mergeCell ref="A128:B128"/>
    <mergeCell ref="C128:D128"/>
    <mergeCell ref="C129:D129"/>
    <mergeCell ref="C130:D130"/>
    <mergeCell ref="C131:D131"/>
    <mergeCell ref="A3:A4"/>
    <mergeCell ref="B3:B4"/>
    <mergeCell ref="F3:F4"/>
    <mergeCell ref="K3:K4"/>
  </mergeCells>
  <pageMargins left="0.31496062992126" right="0.118110236220472" top="0.590551181102362" bottom="0.393700787401575" header="0.31496062992126" footer="0.31496062992126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Лист2</vt:lpstr>
      <vt:lpstr>ІV кв.2025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2006-09-16T00:00:00Z</dcterms:created>
  <cp:lastPrinted>2026-01-30T12:04:00Z</cp:lastPrinted>
  <dcterms:modified xsi:type="dcterms:W3CDTF">2026-02-03T06:25:02Z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48170CA8FB4A4F869468EFBD5861D753_12</vt:lpwstr>
  </property>
  <property fmtid="{D5CDD505-2E9C-101B-9397-08002B2CF9AE}" pid="3" name="KSOProductBuildVer">
    <vt:lpwstr>1049-12.2.0.23196</vt:lpwstr>
  </property>
</Properties>
</file>